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M:\SecureUsers\Universal Credit\UC Publication\Communication - May 26 data Aug 26 submission\"/>
    </mc:Choice>
  </mc:AlternateContent>
  <xr:revisionPtr revIDLastSave="0" documentId="13_ncr:1_{27C30CAB-A5E5-400A-901C-B1D5EE63D87C}" xr6:coauthVersionLast="47" xr6:coauthVersionMax="47" xr10:uidLastSave="{00000000-0000-0000-0000-000000000000}"/>
  <bookViews>
    <workbookView xWindow="-120" yWindow="-120" windowWidth="29040" windowHeight="15720" xr2:uid="{00000000-000D-0000-FFFF-FFFF00000000}"/>
  </bookViews>
  <sheets>
    <sheet name="User Feedback" sheetId="1" r:id="rId1"/>
    <sheet name="UC General Info" sheetId="2" r:id="rId2"/>
    <sheet name="Ben Cap General Info" sheetId="3" r:id="rId3"/>
    <sheet name="Notes" sheetId="4" r:id="rId4"/>
    <sheet name="Contents" sheetId="5" r:id="rId5"/>
    <sheet name="01" sheetId="6" r:id="rId6"/>
    <sheet name="02" sheetId="7" r:id="rId7"/>
    <sheet name="03" sheetId="8" r:id="rId8"/>
    <sheet name="04" sheetId="9" r:id="rId9"/>
    <sheet name="05" sheetId="10" r:id="rId10"/>
    <sheet name="06" sheetId="11" r:id="rId11"/>
    <sheet name="07" sheetId="12" r:id="rId12"/>
    <sheet name="08" sheetId="13" r:id="rId13"/>
    <sheet name="09" sheetId="14" r:id="rId14"/>
    <sheet name="10" sheetId="15" r:id="rId15"/>
    <sheet name="11" sheetId="16" r:id="rId16"/>
    <sheet name="12" sheetId="17" r:id="rId17"/>
    <sheet name="13" sheetId="18" r:id="rId18"/>
    <sheet name="14" sheetId="19" r:id="rId19"/>
    <sheet name="15" sheetId="20" r:id="rId20"/>
    <sheet name="16" sheetId="21" r:id="rId21"/>
    <sheet name="17" sheetId="22" r:id="rId22"/>
    <sheet name="18" sheetId="23" r:id="rId23"/>
    <sheet name="19" sheetId="24" r:id="rId24"/>
    <sheet name="20" sheetId="25" r:id="rId25"/>
    <sheet name="21" sheetId="26" r:id="rId26"/>
    <sheet name="22" sheetId="27" r:id="rId27"/>
    <sheet name="23" sheetId="28" r:id="rId28"/>
    <sheet name="24" sheetId="29" r:id="rId29"/>
    <sheet name="25" sheetId="30" r:id="rId30"/>
    <sheet name="26" sheetId="31" r:id="rId31"/>
    <sheet name="27" sheetId="32" r:id="rId32"/>
    <sheet name="28" sheetId="33" r:id="rId33"/>
    <sheet name="29" sheetId="34" r:id="rId34"/>
    <sheet name="30" sheetId="35" r:id="rId35"/>
    <sheet name="31" sheetId="36" r:id="rId36"/>
    <sheet name="32" sheetId="37" r:id="rId37"/>
    <sheet name="33" sheetId="38" r:id="rId38"/>
    <sheet name="34" sheetId="39" r:id="rId39"/>
    <sheet name="35" sheetId="40" r:id="rId40"/>
    <sheet name="36" sheetId="41" r:id="rId41"/>
    <sheet name="37" sheetId="42" r:id="rId42"/>
    <sheet name="38" sheetId="43" r:id="rId43"/>
    <sheet name="39" sheetId="44" r:id="rId4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 i="44" l="1"/>
  <c r="I1" i="43"/>
  <c r="I1" i="42"/>
  <c r="I1" i="41"/>
  <c r="I1" i="40"/>
  <c r="I1" i="39"/>
  <c r="I1" i="38"/>
  <c r="I1" i="37"/>
  <c r="I1" i="36"/>
  <c r="I1" i="35"/>
  <c r="I1" i="34"/>
  <c r="I1" i="33"/>
  <c r="A12" i="32"/>
  <c r="I1" i="32"/>
  <c r="I1" i="31"/>
  <c r="I1" i="30"/>
  <c r="I1" i="29"/>
  <c r="I1" i="28"/>
  <c r="I1" i="27"/>
  <c r="I1" i="26"/>
  <c r="I1" i="25"/>
  <c r="I1" i="24"/>
  <c r="I1" i="23"/>
  <c r="I1" i="22"/>
  <c r="I1" i="21"/>
  <c r="I1" i="20"/>
  <c r="I1" i="19"/>
  <c r="I1" i="18"/>
  <c r="I1" i="17"/>
  <c r="I1" i="16"/>
  <c r="I1" i="15"/>
  <c r="I1" i="14"/>
  <c r="I1" i="13"/>
  <c r="I1" i="12"/>
  <c r="I1" i="11"/>
  <c r="I1" i="10"/>
  <c r="I1" i="9"/>
  <c r="I1" i="8"/>
  <c r="I1" i="7"/>
  <c r="I1" i="6"/>
  <c r="C45" i="5"/>
  <c r="B45" i="5"/>
  <c r="C44" i="5"/>
  <c r="B44" i="5"/>
  <c r="C43" i="5"/>
  <c r="B43" i="5"/>
  <c r="C42" i="5"/>
  <c r="B42" i="5"/>
  <c r="C41" i="5"/>
  <c r="B41" i="5"/>
  <c r="C40" i="5"/>
  <c r="B40" i="5"/>
  <c r="C39" i="5"/>
  <c r="B39" i="5"/>
  <c r="C38" i="5"/>
  <c r="B38" i="5"/>
  <c r="C37" i="5"/>
  <c r="B37" i="5"/>
  <c r="C36" i="5"/>
  <c r="B36" i="5"/>
  <c r="C35" i="5"/>
  <c r="B35" i="5"/>
  <c r="C34" i="5"/>
  <c r="B34" i="5"/>
  <c r="C33" i="5"/>
  <c r="B33" i="5"/>
  <c r="C32" i="5"/>
  <c r="B32" i="5"/>
  <c r="C31" i="5"/>
  <c r="B31" i="5"/>
  <c r="C30" i="5"/>
  <c r="B30" i="5"/>
  <c r="C29" i="5"/>
  <c r="B29" i="5"/>
  <c r="C28" i="5"/>
  <c r="B28" i="5"/>
  <c r="C27" i="5"/>
  <c r="B27" i="5"/>
  <c r="C26" i="5"/>
  <c r="B26" i="5"/>
  <c r="C25" i="5"/>
  <c r="B25" i="5"/>
  <c r="C24" i="5"/>
  <c r="B24" i="5"/>
  <c r="C23" i="5"/>
  <c r="B23" i="5"/>
  <c r="C22" i="5"/>
  <c r="B22" i="5"/>
  <c r="C21" i="5"/>
  <c r="B21" i="5"/>
  <c r="C20" i="5"/>
  <c r="B20" i="5"/>
  <c r="C19" i="5"/>
  <c r="B19" i="5"/>
  <c r="C18" i="5"/>
  <c r="B18" i="5"/>
  <c r="C17" i="5"/>
  <c r="B17" i="5"/>
  <c r="C16" i="5"/>
  <c r="B16" i="5"/>
  <c r="C15" i="5"/>
  <c r="B15" i="5"/>
  <c r="C14" i="5"/>
  <c r="B14" i="5"/>
  <c r="C13" i="5"/>
  <c r="B13" i="5"/>
  <c r="C12" i="5"/>
  <c r="B12" i="5"/>
  <c r="C11" i="5"/>
  <c r="B11" i="5"/>
  <c r="C10" i="5"/>
  <c r="B10" i="5"/>
  <c r="C9" i="5"/>
  <c r="B9" i="5"/>
  <c r="C8" i="5"/>
  <c r="B8" i="5"/>
  <c r="C7" i="5"/>
  <c r="B7" i="5"/>
  <c r="B7" i="4"/>
</calcChain>
</file>

<file path=xl/sharedStrings.xml><?xml version="1.0" encoding="utf-8"?>
<sst xmlns="http://schemas.openxmlformats.org/spreadsheetml/2006/main" count="2506" uniqueCount="405">
  <si>
    <t>Request for User Feedback</t>
  </si>
  <si>
    <t>Analytics Division (AD) are continuing to reach out to users of this publication to better understand how the statistics are being used</t>
  </si>
  <si>
    <t>and whether there are any improvements that can be made.</t>
  </si>
  <si>
    <t>Statisticians in AD are committed to following best practice when producing statistics. These statistics have been developed</t>
  </si>
  <si>
    <t>using guidelines set out by the UK Statistics Authority and are new official statistics undergoing development. The methodology used and</t>
  </si>
  <si>
    <t>definitions of the statistics may be updated within subsequent releases, along with information on the impact of any changes to the time series already released.</t>
  </si>
  <si>
    <t>As part of our responsibilities under the Code of Practice, we want to hear from people who use the figures within the Universal Credit statistics</t>
  </si>
  <si>
    <t>publication.  We would like to find out what people use the statistics for and to make sure that the publication is as useful as it can be. AD also</t>
  </si>
  <si>
    <t>wishes to assess how we communicate with users on an ongoing basis.</t>
  </si>
  <si>
    <t>We would appreciate if you completed a short questionnaire to give us your views on the publication.</t>
  </si>
  <si>
    <t>Northern Ireland Universal Credit statistics feedback survey</t>
  </si>
  <si>
    <t>Alternatively, a hard copy can be requested by emailing:</t>
  </si>
  <si>
    <t>analyticsdivision@communities-ni.gov.uk</t>
  </si>
  <si>
    <t>Many thanks for your time.</t>
  </si>
  <si>
    <t>General information about Universal Credit Statistics</t>
  </si>
  <si>
    <t>This summary contains experimental statistics on Households and Claimants on Universal Credit (UC) in Northern Ireland. UC began rolling out on a phased</t>
  </si>
  <si>
    <t>geographical basis in Northern Ireland on 27 September 2017. Roll out for new claims in Northern Ireland completed on 5 December 2018</t>
  </si>
  <si>
    <t>UC provides a single award per household based upon the circumstances of the household. Support for housing costs, children and childcare costs are integrated</t>
  </si>
  <si>
    <t>into UC via additional elements. It also provides additions for disabled people and carers. UC is available to people who are in work and on a low income, as well</t>
  </si>
  <si>
    <t>as to those who are out of work. UC replaces six existing benefits and tax credits; Income-based Jobseekers Allowance, Income-related Employment and Support</t>
  </si>
  <si>
    <t>Allowance, Income Support, Working Tax Credit, Child Tax Credit and Housing Benefit.</t>
  </si>
  <si>
    <t>Data quality statement</t>
  </si>
  <si>
    <t>The statistics contained within the publication and supplementary tables are subject to revision in any future releases. This is to account for retrospective actions</t>
  </si>
  <si>
    <t>on the Universal Credit Full Service system (UCFS). The methodology, structure and format of the measures for gathering these statistics are still in development</t>
  </si>
  <si>
    <t>and are also in the process of being quality assured. As such this may also lead to a revision of the figures contained within. These revisions are performed in</t>
  </si>
  <si>
    <t>accordance with T3.9 of the UK Statistics Authority Code of Practice for Statistics.</t>
  </si>
  <si>
    <t>Glossary of terms</t>
  </si>
  <si>
    <t>Claimants</t>
  </si>
  <si>
    <t>Claimants on Universal Credit include all individual members of a household who have started and are still on Universal Credit at the end of the</t>
  </si>
  <si>
    <t>reported month.</t>
  </si>
  <si>
    <t>Households</t>
  </si>
  <si>
    <t>Households are counted as being on Universal Credit where a claimant or claimants within the household have been included within the count of</t>
  </si>
  <si>
    <t>claimants.</t>
  </si>
  <si>
    <t>Starts</t>
  </si>
  <si>
    <t>Starts on Universal Credit follow an initial interview where eligibility for Universal Credit is confirmed and members of a household accept their</t>
  </si>
  <si>
    <t>Claimant Commitment. Entitlement to Universal Credit must also have been calculated.</t>
  </si>
  <si>
    <t>Definitions and conventions</t>
  </si>
  <si>
    <t>Figures are rounded to the nearest ten. Figures under 5 will be rounded to zero. Totals may not sum due to rounding. Average amounts are shown as pounds per</t>
  </si>
  <si>
    <t>month and rounded to the nearest ten. Percentages are rounded to whole numbers and calculated using unrounded figures.</t>
  </si>
  <si>
    <t>Further information</t>
  </si>
  <si>
    <t>For more information on UC or how to claim UC, please visit:</t>
  </si>
  <si>
    <t>Universal Credit information</t>
  </si>
  <si>
    <t>General information about Benefit Cap Statistics</t>
  </si>
  <si>
    <t>This summary contains experimental statistics on the number of households capped since the introduction of the Benefit Cap. It examines key features of</t>
  </si>
  <si>
    <t>these households in terms of amount capped, number of children, family type and location, broken down by local government district and parliament constituency.</t>
  </si>
  <si>
    <t>The two main sources of Benefit Cap data published here are the NIHE Single Housing Benefit Extract (SHBE) and the Universal Credit Full Service system</t>
  </si>
  <si>
    <t>(UCFS). The SHBE is merged with DfC benefit scans to determine the age and number of dependents of capped households. This data is available on UCFS</t>
  </si>
  <si>
    <t>for Universal Credit households.</t>
  </si>
  <si>
    <t>These statistics are in an experimental stage and as such are subject to retrospective revision in any future releases. The methodology for gathering these statistics</t>
  </si>
  <si>
    <t>is still in development and is also in the process of being quality assured. The methodology may change, leading to a revision of the figures contained within.</t>
  </si>
  <si>
    <t>Since the Universal Credit Full Service system (UCFS) is a live system, the UC figures and the combined HB and UC figures contained within the publication and</t>
  </si>
  <si>
    <t>supplementary tables are subject to revisions. This is to account for retrospective actions on the UCFS system. The August 2020 publication underwent a streamlining</t>
  </si>
  <si>
    <t>exercise as feedback suggested too much data was presented and this detracted from the key statistics.</t>
  </si>
  <si>
    <t>Benefit Cap Introduction</t>
  </si>
  <si>
    <t>In June 2016 the Benefit Cap was introduced at £26,000 a year for couples and households with children and £18,200 a year for single people without</t>
  </si>
  <si>
    <t>children. In November 2016 these thresholds were lowered to £20,000 and £13,400 respectively. As of April 2023,</t>
  </si>
  <si>
    <t>the threshold increased to £22,020 and £14,753 per annum respectively.</t>
  </si>
  <si>
    <t>Point-in-Time Caseload:</t>
  </si>
  <si>
    <t>The number of households capped at each month from the introduction of the Benefit Cap (on 31st May 2016) to</t>
  </si>
  <si>
    <t>May 2026</t>
  </si>
  <si>
    <t xml:space="preserve">Figures are rounded to the nearest ten. Figures under 5 will be rounded to zero. Null values are also represented as zero. Totals may not sum due to rounding. </t>
  </si>
  <si>
    <t>Average amounts are shown as pounds per month and rounded to the nearest digit.</t>
  </si>
  <si>
    <t>For more information on Benefit Cap, please visit:</t>
  </si>
  <si>
    <t>Benefit Cap information</t>
  </si>
  <si>
    <t>Notes</t>
  </si>
  <si>
    <t>This worksheet contains one table</t>
  </si>
  <si>
    <t>Note number</t>
  </si>
  <si>
    <t>Note text</t>
  </si>
  <si>
    <t>The methodology used to calculate the number of households receiving Universal Credit with no additional elements has been revised to improve accuracy. As a result, the estimates presented here better reflect the underlying position.</t>
  </si>
  <si>
    <t>The methodology used to calculate the number of notifications and claims by legacy benefit claimants migrating to Universal Credit been revised to improve accuracy. As a result, the estimates presented here better reflect the underlying position.</t>
  </si>
  <si>
    <t>This does not include notifications sent during the discovery phase of Move to UC.</t>
  </si>
  <si>
    <t>Please note this relates to households that had reached their migration deadline on or before 31 May 2026.</t>
  </si>
  <si>
    <t>Figures are not available prior to July 2016.</t>
  </si>
  <si>
    <t>The difference between the number of households capped and the number of individuals receiving a Benefit Cap Administrative Welfare Supplementary Payment in a month is not the same as the number who are unmitigated. The Benefit Cap data is at household level, and the mitigations data is at an individual level, so they are not comparable. Furthermore not all claimants that are impacted by the Benefit Cap are mitigated (see publication notes section).</t>
  </si>
  <si>
    <t>Furthermore, claimants may be eligible for an Administrative Welfare Supplementary Payment, but don't appear in the dataset for a particular month. This is because Administrative Welfare Supplementary Payments are paid every four weeks in arrears from the date of the first Benefit Cap deduction from UC, so a claimant may be eligible for mitigation, but not receive their payment that month.</t>
  </si>
  <si>
    <t>Universal Credit Statistics - May 2026</t>
  </si>
  <si>
    <t>Published:</t>
  </si>
  <si>
    <t>26 August 2026</t>
  </si>
  <si>
    <t>Coverage:</t>
  </si>
  <si>
    <t>Northern Ireland</t>
  </si>
  <si>
    <t>Contents</t>
  </si>
  <si>
    <t>Category</t>
  </si>
  <si>
    <t>UC Characteristics</t>
  </si>
  <si>
    <t>Common Queries</t>
  </si>
  <si>
    <t>Benefit Cap Statistics</t>
  </si>
  <si>
    <t>Table</t>
  </si>
  <si>
    <t>Table Description</t>
  </si>
  <si>
    <t>Contact</t>
  </si>
  <si>
    <t>Analytics Division</t>
  </si>
  <si>
    <t>Department for Communities</t>
  </si>
  <si>
    <t>Level 6, Causeway Exchange</t>
  </si>
  <si>
    <t>1-7 Bedford Street</t>
  </si>
  <si>
    <t>Belfast</t>
  </si>
  <si>
    <t>BT2 7EG</t>
  </si>
  <si>
    <t>Telephone:</t>
  </si>
  <si>
    <t>028 90515424</t>
  </si>
  <si>
    <t>Email:</t>
  </si>
  <si>
    <t>Further Information</t>
  </si>
  <si>
    <t>Universal Credit statistics for Northern Ireland</t>
  </si>
  <si>
    <t>Table 01 - Claimants on Universal Credit at Each Month, May 2021 to May 2026</t>
  </si>
  <si>
    <t>Month</t>
  </si>
  <si>
    <t>May 2021</t>
  </si>
  <si>
    <t>Jun 2021</t>
  </si>
  <si>
    <t>Jul 2021</t>
  </si>
  <si>
    <t>Aug 2021</t>
  </si>
  <si>
    <t>Sep 2021</t>
  </si>
  <si>
    <t>Oct 2021</t>
  </si>
  <si>
    <t>Nov 2021</t>
  </si>
  <si>
    <t>Dec 2021</t>
  </si>
  <si>
    <t>Jan 2022</t>
  </si>
  <si>
    <t>Feb 2022</t>
  </si>
  <si>
    <t>Mar 2022</t>
  </si>
  <si>
    <t>Apr 2022</t>
  </si>
  <si>
    <t>May 2022</t>
  </si>
  <si>
    <t>Jun 2022</t>
  </si>
  <si>
    <t>Jul 2022</t>
  </si>
  <si>
    <t>Aug 2022</t>
  </si>
  <si>
    <t>Sep 2022</t>
  </si>
  <si>
    <t>Oct 2022</t>
  </si>
  <si>
    <t>Nov 2022</t>
  </si>
  <si>
    <t>Dec 2022</t>
  </si>
  <si>
    <t>Jan 2023</t>
  </si>
  <si>
    <t>Feb 2023</t>
  </si>
  <si>
    <t>Mar 2023</t>
  </si>
  <si>
    <t>Apr 2023</t>
  </si>
  <si>
    <t>May 2023</t>
  </si>
  <si>
    <t>Jun 2023</t>
  </si>
  <si>
    <t>Jul 2023</t>
  </si>
  <si>
    <t>Aug 2023</t>
  </si>
  <si>
    <t>Sep 2023</t>
  </si>
  <si>
    <t>Oct 2023</t>
  </si>
  <si>
    <t>Nov 2023</t>
  </si>
  <si>
    <t>Dec 2023</t>
  </si>
  <si>
    <t>Jan 2024</t>
  </si>
  <si>
    <t>Feb 2024</t>
  </si>
  <si>
    <t>Mar 2024</t>
  </si>
  <si>
    <t>Apr 2024</t>
  </si>
  <si>
    <t>May 2024</t>
  </si>
  <si>
    <t>Jun 2024</t>
  </si>
  <si>
    <t>Jul 2024</t>
  </si>
  <si>
    <t>Aug 2024</t>
  </si>
  <si>
    <t>Sep 2024</t>
  </si>
  <si>
    <t>Oct 2024</t>
  </si>
  <si>
    <t>Nov 2024</t>
  </si>
  <si>
    <t>Dec 2024</t>
  </si>
  <si>
    <t>Jan 2025</t>
  </si>
  <si>
    <t>Feb 2025</t>
  </si>
  <si>
    <t>Mar 2025</t>
  </si>
  <si>
    <t>Apr 2025</t>
  </si>
  <si>
    <t>May 2025</t>
  </si>
  <si>
    <t>Jun 2025</t>
  </si>
  <si>
    <t>Jul 2025</t>
  </si>
  <si>
    <t>Aug 2025</t>
  </si>
  <si>
    <t>Sep 2025</t>
  </si>
  <si>
    <t>Oct 2025</t>
  </si>
  <si>
    <t>Nov 2025</t>
  </si>
  <si>
    <t>Dec 2025</t>
  </si>
  <si>
    <t>Jan 2026</t>
  </si>
  <si>
    <t>Feb 2026</t>
  </si>
  <si>
    <t>Mar 2026</t>
  </si>
  <si>
    <t>Apr 2026</t>
  </si>
  <si>
    <t>Gender</t>
  </si>
  <si>
    <t>16 - 24</t>
  </si>
  <si>
    <t>25 - 29</t>
  </si>
  <si>
    <t>30 - 34</t>
  </si>
  <si>
    <t>35 - 39</t>
  </si>
  <si>
    <t>40 - 44</t>
  </si>
  <si>
    <t>45 - 49</t>
  </si>
  <si>
    <t>50 - 54</t>
  </si>
  <si>
    <t>55 - 59</t>
  </si>
  <si>
    <t>60+</t>
  </si>
  <si>
    <t>Unknown</t>
  </si>
  <si>
    <t>Total Claimants</t>
  </si>
  <si>
    <t>Male</t>
  </si>
  <si>
    <t>Female</t>
  </si>
  <si>
    <t>Total</t>
  </si>
  <si>
    <t>Table 03 - Claimants by Age, May 2021 to May 2026</t>
  </si>
  <si>
    <t>Table 04 - Claimants by Gender, May 2021 to May 2026</t>
  </si>
  <si>
    <t>Table 05 - Claimants by Jobs and Benefits Offices, May 2021 to May 2026</t>
  </si>
  <si>
    <t>Andersonstown</t>
  </si>
  <si>
    <t>Antrim</t>
  </si>
  <si>
    <t>Armagh</t>
  </si>
  <si>
    <t>Ballymena</t>
  </si>
  <si>
    <t>Ballymoney</t>
  </si>
  <si>
    <t>Ballynahinch</t>
  </si>
  <si>
    <t>Banbridge</t>
  </si>
  <si>
    <t>Bangor</t>
  </si>
  <si>
    <t>Carrickfergus</t>
  </si>
  <si>
    <t>Coleraine</t>
  </si>
  <si>
    <t>Cookstown</t>
  </si>
  <si>
    <t>Downpatrick</t>
  </si>
  <si>
    <t>Dungannon</t>
  </si>
  <si>
    <t>Enniskillen</t>
  </si>
  <si>
    <t>Falls Road</t>
  </si>
  <si>
    <t>Foyle</t>
  </si>
  <si>
    <t>Holywood Road</t>
  </si>
  <si>
    <t>Kilkeel</t>
  </si>
  <si>
    <t>Knockbreda</t>
  </si>
  <si>
    <t>Larne</t>
  </si>
  <si>
    <t>Limavady</t>
  </si>
  <si>
    <t>Lisburn</t>
  </si>
  <si>
    <t>Lisnagelvin</t>
  </si>
  <si>
    <t>Lurgan</t>
  </si>
  <si>
    <t>Magherafelt</t>
  </si>
  <si>
    <t>Newcastle</t>
  </si>
  <si>
    <t>Newry</t>
  </si>
  <si>
    <t>Newtownabbey</t>
  </si>
  <si>
    <t>Newtownards</t>
  </si>
  <si>
    <t>North Belfast</t>
  </si>
  <si>
    <t>Omagh</t>
  </si>
  <si>
    <t>Portadown</t>
  </si>
  <si>
    <t>Shaftesbury Square</t>
  </si>
  <si>
    <t>Shankill</t>
  </si>
  <si>
    <t>Strabane</t>
  </si>
  <si>
    <t>Table 06 - Claimants by Parliamentary Constituencies, May 2021 to May 2026</t>
  </si>
  <si>
    <t>Belfast East</t>
  </si>
  <si>
    <t>Belfast North</t>
  </si>
  <si>
    <t>Belfast South and Mid Down</t>
  </si>
  <si>
    <t>Belfast West</t>
  </si>
  <si>
    <t>East Antrim</t>
  </si>
  <si>
    <t>East Londonderry</t>
  </si>
  <si>
    <t>Fermanagh and South Tyrone</t>
  </si>
  <si>
    <t>Lagan Valley</t>
  </si>
  <si>
    <t>Mid Ulster</t>
  </si>
  <si>
    <t>Newry and Armagh</t>
  </si>
  <si>
    <t>North Antrim</t>
  </si>
  <si>
    <t>North Down</t>
  </si>
  <si>
    <t>South Antrim</t>
  </si>
  <si>
    <t>South Down</t>
  </si>
  <si>
    <t>Strangford</t>
  </si>
  <si>
    <t>Upper Bann</t>
  </si>
  <si>
    <t>West Tyrone</t>
  </si>
  <si>
    <t>Table 07 - Claimants by Local Government Districts, May 2021 to May 2026</t>
  </si>
  <si>
    <t>Antrim and Newtownabbey</t>
  </si>
  <si>
    <t>Armagh City, Banbridge and Craigavon</t>
  </si>
  <si>
    <t>Ards and North Down</t>
  </si>
  <si>
    <t>Causeway Coast and Glens</t>
  </si>
  <si>
    <t>Derry City and Strabane</t>
  </si>
  <si>
    <t>Fermanagh and Omagh</t>
  </si>
  <si>
    <t>Lisburn and Castlereagh</t>
  </si>
  <si>
    <t>Mid and East Antrim</t>
  </si>
  <si>
    <t>Newry, Mourne and Down</t>
  </si>
  <si>
    <t>Table 08 - Number of Claimants in Each Conditionality Regime by Month, May 2021 to May 2026</t>
  </si>
  <si>
    <t>No work requirements</t>
  </si>
  <si>
    <t>Planning for work</t>
  </si>
  <si>
    <t>Preparing for work</t>
  </si>
  <si>
    <t>Searching for work</t>
  </si>
  <si>
    <t>Working - with requirements</t>
  </si>
  <si>
    <t>Working - no requirements</t>
  </si>
  <si>
    <t>Table 09 - Proportion of Claimants in Each Conditionality Regime by Month, May 2021 to May 2026</t>
  </si>
  <si>
    <t>Table 10 - Households on Universal Credit, May 2021 to May 2026</t>
  </si>
  <si>
    <t>Total Households</t>
  </si>
  <si>
    <t>Households In Payment</t>
  </si>
  <si>
    <t>Households Not In Payment</t>
  </si>
  <si>
    <t>Table 11 - Starts on Universal Credit (Households), May 2021 to May 2026</t>
  </si>
  <si>
    <t>Natural On Flows</t>
  </si>
  <si>
    <t>Migrated On Flows</t>
  </si>
  <si>
    <t>Household starts</t>
  </si>
  <si>
    <t>Table 12 - Households by Family Type (in payment) at Each Month, May 2021 to May 2026</t>
  </si>
  <si>
    <t>Couple without children</t>
  </si>
  <si>
    <t>Couple with child(ren)</t>
  </si>
  <si>
    <t>Single without children</t>
  </si>
  <si>
    <t>Lone Parents</t>
  </si>
  <si>
    <t>Table 13 - Average (mean) Payment by Family Type (in payment) at Each Month, May 2021 to May 2026</t>
  </si>
  <si>
    <t>Housing</t>
  </si>
  <si>
    <t>Child</t>
  </si>
  <si>
    <t>LCWRA</t>
  </si>
  <si>
    <t>Carer</t>
  </si>
  <si>
    <t>Disabled Child</t>
  </si>
  <si>
    <t>Childcare</t>
  </si>
  <si>
    <t>No Additional Elements</t>
  </si>
  <si>
    <t>Table 16 - Average Element Amount for Households In Payment, May 2021 to May 2026</t>
  </si>
  <si>
    <t>Table 17 - Households (in payment) Receiving Housing Support, May 2021 to May 2026</t>
  </si>
  <si>
    <t>No Housing Support</t>
  </si>
  <si>
    <t>Housing Support</t>
  </si>
  <si>
    <t>Table 18 - Households (in payment) where Support Payments Made Direct to Landlord or to Claimant, May 2021 to May 2026</t>
  </si>
  <si>
    <t>Direct to Landlord</t>
  </si>
  <si>
    <t>Paid to Claimant</t>
  </si>
  <si>
    <t>Table 19 - Social Rental Sector Households by Payment Direct to Landlord or to Claimant, May 2021 to May 2026</t>
  </si>
  <si>
    <t>Table 20 - Private Rental Sector Households by Payment Direct to Landlord or to Claimant, May 2021 to May 2026</t>
  </si>
  <si>
    <t>Table 21 - Households who Availed of a New Claim Advance, May 2021 to May 2026</t>
  </si>
  <si>
    <t>Households availing of an advance</t>
  </si>
  <si>
    <t>Average Advance</t>
  </si>
  <si>
    <t>Table 22 - Households who Availed of a New Claim Advance by Family Type, May 2021 to May 2026</t>
  </si>
  <si>
    <t>Table 23 - Average Advance Amount by Family Type, May 2021 to May 2026</t>
  </si>
  <si>
    <t>Table 24 - Number of Claimants with Payment Amount Reduced due to a UC Sanction, May 2021 to May 2026</t>
  </si>
  <si>
    <t>Claimants Sanctioned</t>
  </si>
  <si>
    <t>Table 25 - Sanction Length (in weeks), May 2021 to May 2026</t>
  </si>
  <si>
    <t>Length (weeks)</t>
  </si>
  <si>
    <t>Number of Sanctions</t>
  </si>
  <si>
    <t>0-4</t>
  </si>
  <si>
    <t>5-13</t>
  </si>
  <si>
    <t>14-25</t>
  </si>
  <si>
    <t>26+</t>
  </si>
  <si>
    <t>Table 26 - Reason for Sanction, May 2021 to May 2026</t>
  </si>
  <si>
    <t>Failure Reason</t>
  </si>
  <si>
    <t>Work Focused Interviews</t>
  </si>
  <si>
    <t>Availability for Work</t>
  </si>
  <si>
    <t>Employment Programmes</t>
  </si>
  <si>
    <t>Reason for Leaving Previous Employment</t>
  </si>
  <si>
    <t>Other</t>
  </si>
  <si>
    <t xml:space="preserve"> </t>
  </si>
  <si>
    <t>Notifications Sent</t>
  </si>
  <si>
    <t>All households</t>
  </si>
  <si>
    <t>Households that had reached their migration deadline by 31 May 2026</t>
  </si>
  <si>
    <t>Households that had NOT reached their migration deadline by  31 May 2026</t>
  </si>
  <si>
    <t>Total notifications</t>
  </si>
  <si>
    <t>Claim still to be made</t>
  </si>
  <si>
    <t>Process stopped</t>
  </si>
  <si>
    <t>Claim pending</t>
  </si>
  <si>
    <t>Claim closed (Before verification)</t>
  </si>
  <si>
    <t>Claim to UC</t>
  </si>
  <si>
    <t>Benefit Combination</t>
  </si>
  <si>
    <t>Single - Total Notifications Sent</t>
  </si>
  <si>
    <t>Single - Moved to UC</t>
  </si>
  <si>
    <t>Single - Move Rate (%)</t>
  </si>
  <si>
    <t>Couple - Total Notifications Sent</t>
  </si>
  <si>
    <t>Couple - Moved to UC</t>
  </si>
  <si>
    <t>Couple - Move Rate (%)</t>
  </si>
  <si>
    <t>All - Total Notifications Sent</t>
  </si>
  <si>
    <t>All - Moved to UC</t>
  </si>
  <si>
    <t>All - Move Rate (%)</t>
  </si>
  <si>
    <t>ESA &amp; HB</t>
  </si>
  <si>
    <t>ESA &amp; HB &amp; IS</t>
  </si>
  <si>
    <t>ESA &amp; IS</t>
  </si>
  <si>
    <t>ESA Only</t>
  </si>
  <si>
    <t>HB &amp; IS</t>
  </si>
  <si>
    <t>HB &amp; JSA</t>
  </si>
  <si>
    <t>HB Only</t>
  </si>
  <si>
    <t>IS Only</t>
  </si>
  <si>
    <t>JSA Only</t>
  </si>
  <si>
    <t>TC &amp; ESA</t>
  </si>
  <si>
    <t>TC &amp; ESA &amp; HB</t>
  </si>
  <si>
    <t>TC &amp; HB</t>
  </si>
  <si>
    <t>TC &amp; HB &amp; IS</t>
  </si>
  <si>
    <t>TC &amp; HB &amp; JSA</t>
  </si>
  <si>
    <t>TC &amp; IS</t>
  </si>
  <si>
    <t>TC &amp; JSA</t>
  </si>
  <si>
    <t>Tax Credit Only</t>
  </si>
  <si>
    <t>Table 29 - Number of Households impacted by the Two Child Policy, May 2021 to May 2026</t>
  </si>
  <si>
    <t>Impacted Households</t>
  </si>
  <si>
    <t>Table 30 - Number of Children in Households impacted by the Two Child Policy, May 2021 to May 2026</t>
  </si>
  <si>
    <t>Total Number of Children in Impacted Households</t>
  </si>
  <si>
    <t>Number of Children Not Eligible for Child Element</t>
  </si>
  <si>
    <t>BRMA</t>
  </si>
  <si>
    <t>Number of households receiving LHA</t>
  </si>
  <si>
    <t>Number of households with shortfall between contractual rent and LHA</t>
  </si>
  <si>
    <t>Median Monthly Shortfall</t>
  </si>
  <si>
    <t>Lough Neagh Lower</t>
  </si>
  <si>
    <t>Lough Neagh Upper</t>
  </si>
  <si>
    <t>North (NI)</t>
  </si>
  <si>
    <t>North West (NI)</t>
  </si>
  <si>
    <t>South (NI)</t>
  </si>
  <si>
    <t>South East (NI)</t>
  </si>
  <si>
    <t>South West (NI)</t>
  </si>
  <si>
    <t>Total (NI)</t>
  </si>
  <si>
    <t>Table 32 - Households Capped, May 2021 to May 2026</t>
  </si>
  <si>
    <t>Housing Benefit Caseload</t>
  </si>
  <si>
    <t>Universal Credit caseload</t>
  </si>
  <si>
    <t>Total Caseload</t>
  </si>
  <si>
    <t>Table 33 - Average Amount Capped, May 2021 to May 2026</t>
  </si>
  <si>
    <t>Weekly Average Amount Capped</t>
  </si>
  <si>
    <t>Table 34 - Amount Capped in bandings, May 2021 to May 2026</t>
  </si>
  <si>
    <t>Up to £10</t>
  </si>
  <si>
    <t>£10 to £20</t>
  </si>
  <si>
    <t>£20 to £30</t>
  </si>
  <si>
    <t>£30 to £40</t>
  </si>
  <si>
    <t>£40 to £50</t>
  </si>
  <si>
    <t>£50 to £60</t>
  </si>
  <si>
    <t>£60 to £70</t>
  </si>
  <si>
    <t>£70 to £80</t>
  </si>
  <si>
    <t>£80 to £90</t>
  </si>
  <si>
    <t>£90 to £100</t>
  </si>
  <si>
    <t>£100 to £110</t>
  </si>
  <si>
    <t>£110 to £120</t>
  </si>
  <si>
    <t>£120 plus</t>
  </si>
  <si>
    <t>Table 35 - Number of Children in capped households, May 2021 to May 2026</t>
  </si>
  <si>
    <t>0 to 2</t>
  </si>
  <si>
    <t>3</t>
  </si>
  <si>
    <t>4</t>
  </si>
  <si>
    <t>5</t>
  </si>
  <si>
    <t>6</t>
  </si>
  <si>
    <t>7 or above</t>
  </si>
  <si>
    <t>Table 36 - Family Type, May 2021 to May 2026</t>
  </si>
  <si>
    <t>Single with children</t>
  </si>
  <si>
    <t>Couple with children</t>
  </si>
  <si>
    <t>Single no children</t>
  </si>
  <si>
    <t>Table 37 - Number of Households capped by Local Government District, May 2021 to May 2026</t>
  </si>
  <si>
    <t>Table 38 - Number of Households capped by Parliament Constituency, May 2021 to May 2026</t>
  </si>
  <si>
    <t>Total WSPs</t>
  </si>
  <si>
    <t>Universal Credit WSPs</t>
  </si>
  <si>
    <t>Housing Benefit WSPs</t>
  </si>
  <si>
    <t>Table 14 - Households In Payment with Additional Elements, May 2021 to May 2026 [note 1]</t>
  </si>
  <si>
    <t>Table 15 - Proportion of Households In Payment with Additional Elements, May 2021 to May 2026 [note 1]</t>
  </si>
  <si>
    <t>Table 27 - Move to UC Notifications, October 2023 to May 2026 [notes 2, 3, 4]</t>
  </si>
  <si>
    <t>Table 28 - Move to UC Claims, October 2023 to May 2026 [notes 2, 5]</t>
  </si>
  <si>
    <t>Table 02 - Claimants by Age and Gender at May 2026</t>
  </si>
  <si>
    <t>Table 31 - Number of Households receiving LHA by Broad Rental Market Area at May 2026</t>
  </si>
  <si>
    <t>Table 39 - Individuals receiving a Benefit Cap Administrative Welfare Supplementary Payment, May 2021 to May 2026 [notes 6, 7, 8]</t>
  </si>
  <si>
    <t>This does not include notifications sent during the discovery phase of Move to UC</t>
  </si>
  <si>
    <t>Please note this relates to households that had reached their migration deadline on or before 31 May 2026</t>
  </si>
  <si>
    <t xml:space="preserve">The difference between the number of households capped and the number of individuals receiving a Benefit Cap Administrative Welfare Supplementary Payment in a month is not the same as the number who are unmitigated. </t>
  </si>
  <si>
    <t>The Benefit Cap data is at household level, and the mitigations data is at an individual level, so they are not comparable. Furthermore not all claimants that are impacted by the Benefit Cap are mitigated (see publication notes section).</t>
  </si>
  <si>
    <t xml:space="preserve">Furthermore, claimants may be eligible for an Administrative Welfare Supplementary Payment, but don't appear in the dataset for a particular month. </t>
  </si>
  <si>
    <t>This is because Administrative Welfare Supplementary Payments are paid every four weeks in arrears from the date of the first Benefit Cap deduction from UC, so a claimant may be eligible for mitigation, but not receive their payment that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</si>
</sst>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 yyyy"/>
    <numFmt numFmtId="165" formatCode="#,##0;\-#,##0;\-"/>
    <numFmt numFmtId="166" formatCode="\£#,#00"/>
  </numFmts>
  <fonts count="8" x14ac:knownFonts="1">
    <font>
      <sz val="10"/>
      <color rgb="FF000000"/>
      <name val="Arial"/>
    </font>
    <font>
      <b/>
      <sz val="12"/>
      <color rgb="FFED0000"/>
      <name val="Arial"/>
    </font>
    <font>
      <u/>
      <sz val="10"/>
      <color theme="10"/>
      <name val="Arial"/>
    </font>
    <font>
      <b/>
      <sz val="18"/>
      <color rgb="FF000000"/>
      <name val="Arial"/>
    </font>
    <font>
      <b/>
      <sz val="14"/>
      <color rgb="FF000000"/>
      <name val="Arial"/>
    </font>
    <font>
      <b/>
      <sz val="10"/>
      <color rgb="FF000000"/>
      <name val="Arial"/>
    </font>
    <font>
      <b/>
      <sz val="12"/>
      <color rgb="FF000000"/>
      <name val="Arial"/>
    </font>
    <font>
      <sz val="12"/>
      <color rgb="FF000000"/>
      <name val="Arial"/>
    </font>
  </fonts>
  <fills count="2">
    <fill>
      <patternFill patternType="none"/>
    </fill>
    <fill>
      <patternFill patternType="gray125"/>
    </fill>
  </fills>
  <borders count="3">
    <border>
      <left/>
      <right/>
      <top/>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horizontal="left" wrapText="1"/>
    </xf>
    <xf numFmtId="0" fontId="0" fillId="0" borderId="0" xfId="0" applyAlignment="1">
      <alignment wrapText="1"/>
    </xf>
    <xf numFmtId="0" fontId="5" fillId="0" borderId="0" xfId="0" applyFont="1" applyAlignment="1">
      <alignment horizontal="center" wrapText="1"/>
    </xf>
    <xf numFmtId="0" fontId="5" fillId="0" borderId="1" xfId="0" applyFont="1" applyBorder="1"/>
    <xf numFmtId="0" fontId="6" fillId="0" borderId="0" xfId="0" applyFont="1"/>
    <xf numFmtId="0" fontId="6" fillId="0" borderId="2" xfId="0" applyFont="1" applyBorder="1" applyAlignment="1">
      <alignment horizontal="right" vertical="center" wrapText="1"/>
    </xf>
    <xf numFmtId="164" fontId="6" fillId="0" borderId="2" xfId="0" applyNumberFormat="1" applyFont="1" applyBorder="1" applyAlignment="1">
      <alignment horizontal="left" vertical="center" wrapText="1"/>
    </xf>
    <xf numFmtId="164" fontId="6" fillId="0" borderId="0" xfId="0" applyNumberFormat="1" applyFont="1" applyAlignment="1">
      <alignment horizontal="left" vertical="center"/>
    </xf>
    <xf numFmtId="165" fontId="7" fillId="0" borderId="0" xfId="0" applyNumberFormat="1" applyFont="1"/>
    <xf numFmtId="166" fontId="7" fillId="0" borderId="0" xfId="0" applyNumberFormat="1" applyFont="1"/>
    <xf numFmtId="9" fontId="7"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880000" cy="810000"/>
    <xdr:pic>
      <xdr:nvPicPr>
        <xdr:cNvPr id="2" name="Picture 1" descr="DfC 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3</xdr:col>
      <xdr:colOff>0</xdr:colOff>
      <xdr:row>0</xdr:row>
      <xdr:rowOff>0</xdr:rowOff>
    </xdr:from>
    <xdr:ext cx="2160000" cy="864000"/>
    <xdr:pic>
      <xdr:nvPicPr>
        <xdr:cNvPr id="3" name="Picture 2" descr="NISRA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notes" displayName="notes" ref="A3:B11"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12" displayName="Table12" ref="A3:G64" totalsRowShown="0">
  <tableColumns count="7">
    <tableColumn id="1" xr3:uid="{00000000-0010-0000-0900-000001000000}" name="Month"/>
    <tableColumn id="2" xr3:uid="{00000000-0010-0000-0900-000002000000}" name="No work requirements"/>
    <tableColumn id="3" xr3:uid="{00000000-0010-0000-0900-000003000000}" name="Planning for work"/>
    <tableColumn id="4" xr3:uid="{00000000-0010-0000-0900-000004000000}" name="Preparing for work"/>
    <tableColumn id="5" xr3:uid="{00000000-0010-0000-0900-000005000000}" name="Searching for work"/>
    <tableColumn id="6" xr3:uid="{00000000-0010-0000-0900-000006000000}" name="Working - with requirements"/>
    <tableColumn id="7" xr3:uid="{00000000-0010-0000-0900-000007000000}" name="Working - no requirements"/>
  </tableColumns>
  <tableStyleInfo name="none"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13" displayName="Table13" ref="A3:D64" totalsRowShown="0">
  <tableColumns count="4">
    <tableColumn id="1" xr3:uid="{00000000-0010-0000-0A00-000001000000}" name="Month"/>
    <tableColumn id="2" xr3:uid="{00000000-0010-0000-0A00-000002000000}" name="Total Households"/>
    <tableColumn id="3" xr3:uid="{00000000-0010-0000-0A00-000003000000}" name="Households In Payment"/>
    <tableColumn id="4" xr3:uid="{00000000-0010-0000-0A00-000004000000}" name="Households Not In Payment"/>
  </tableColumns>
  <tableStyleInfo name="none"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14" displayName="Table14" ref="A3:D64" totalsRowShown="0">
  <tableColumns count="4">
    <tableColumn id="1" xr3:uid="{00000000-0010-0000-0B00-000001000000}" name="Month"/>
    <tableColumn id="2" xr3:uid="{00000000-0010-0000-0B00-000002000000}" name="Natural On Flows"/>
    <tableColumn id="3" xr3:uid="{00000000-0010-0000-0B00-000003000000}" name="Migrated On Flows"/>
    <tableColumn id="4" xr3:uid="{00000000-0010-0000-0B00-000004000000}" name="Household starts"/>
  </tableColumns>
  <tableStyleInfo name="none"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15" displayName="Table15" ref="A3:F64" totalsRowShown="0">
  <tableColumns count="6">
    <tableColumn id="1" xr3:uid="{00000000-0010-0000-0C00-000001000000}" name="Month"/>
    <tableColumn id="2" xr3:uid="{00000000-0010-0000-0C00-000002000000}" name="Couple without children"/>
    <tableColumn id="3" xr3:uid="{00000000-0010-0000-0C00-000003000000}" name="Couple with child(ren)"/>
    <tableColumn id="4" xr3:uid="{00000000-0010-0000-0C00-000004000000}" name="Single without children"/>
    <tableColumn id="5" xr3:uid="{00000000-0010-0000-0C00-000005000000}" name="Lone Parents"/>
    <tableColumn id="6" xr3:uid="{00000000-0010-0000-0C00-000006000000}" name="Total Households"/>
  </tableColumns>
  <tableStyleInfo name="none"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16" displayName="Table16" ref="A3:F64" totalsRowShown="0">
  <tableColumns count="6">
    <tableColumn id="1" xr3:uid="{00000000-0010-0000-0D00-000001000000}" name="Month"/>
    <tableColumn id="2" xr3:uid="{00000000-0010-0000-0D00-000002000000}" name="Couple without children"/>
    <tableColumn id="3" xr3:uid="{00000000-0010-0000-0D00-000003000000}" name="Couple with child(ren)"/>
    <tableColumn id="4" xr3:uid="{00000000-0010-0000-0D00-000004000000}" name="Single without children"/>
    <tableColumn id="5" xr3:uid="{00000000-0010-0000-0D00-000005000000}" name="Lone Parents"/>
    <tableColumn id="6" xr3:uid="{00000000-0010-0000-0D00-000006000000}" name="Total Households"/>
  </tableColumns>
  <tableStyleInfo name="none"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17" displayName="Table17" ref="A3:I64" totalsRowShown="0">
  <tableColumns count="9">
    <tableColumn id="1" xr3:uid="{00000000-0010-0000-0E00-000001000000}" name="Month"/>
    <tableColumn id="2" xr3:uid="{00000000-0010-0000-0E00-000002000000}" name="Housing"/>
    <tableColumn id="3" xr3:uid="{00000000-0010-0000-0E00-000003000000}" name="Child"/>
    <tableColumn id="4" xr3:uid="{00000000-0010-0000-0E00-000004000000}" name="LCWRA"/>
    <tableColumn id="5" xr3:uid="{00000000-0010-0000-0E00-000005000000}" name="Carer"/>
    <tableColumn id="6" xr3:uid="{00000000-0010-0000-0E00-000006000000}" name="Disabled Child"/>
    <tableColumn id="7" xr3:uid="{00000000-0010-0000-0E00-000007000000}" name="Childcare"/>
    <tableColumn id="8" xr3:uid="{00000000-0010-0000-0E00-000008000000}" name="No Additional Elements"/>
    <tableColumn id="9" xr3:uid="{00000000-0010-0000-0E00-000009000000}" name="Households In Payment"/>
  </tableColumns>
  <tableStyleInfo name="none"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18" displayName="Table18" ref="A3:H64" totalsRowShown="0">
  <tableColumns count="8">
    <tableColumn id="1" xr3:uid="{00000000-0010-0000-0F00-000001000000}" name="Month"/>
    <tableColumn id="2" xr3:uid="{00000000-0010-0000-0F00-000002000000}" name="Housing"/>
    <tableColumn id="3" xr3:uid="{00000000-0010-0000-0F00-000003000000}" name="Child"/>
    <tableColumn id="4" xr3:uid="{00000000-0010-0000-0F00-000004000000}" name="LCWRA"/>
    <tableColumn id="5" xr3:uid="{00000000-0010-0000-0F00-000005000000}" name="Carer"/>
    <tableColumn id="6" xr3:uid="{00000000-0010-0000-0F00-000006000000}" name="Disabled Child"/>
    <tableColumn id="7" xr3:uid="{00000000-0010-0000-0F00-000007000000}" name="Childcare"/>
    <tableColumn id="8" xr3:uid="{00000000-0010-0000-0F00-000008000000}" name="No Additional Elements"/>
  </tableColumns>
  <tableStyleInfo name="none"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Table19" displayName="Table19" ref="A3:G64" totalsRowShown="0">
  <tableColumns count="7">
    <tableColumn id="1" xr3:uid="{00000000-0010-0000-1000-000001000000}" name="Month"/>
    <tableColumn id="2" xr3:uid="{00000000-0010-0000-1000-000002000000}" name="Housing"/>
    <tableColumn id="3" xr3:uid="{00000000-0010-0000-1000-000003000000}" name="Child"/>
    <tableColumn id="4" xr3:uid="{00000000-0010-0000-1000-000004000000}" name="LCWRA"/>
    <tableColumn id="5" xr3:uid="{00000000-0010-0000-1000-000005000000}" name="Carer"/>
    <tableColumn id="6" xr3:uid="{00000000-0010-0000-1000-000006000000}" name="Disabled Child"/>
    <tableColumn id="7" xr3:uid="{00000000-0010-0000-1000-000007000000}" name="Childcare"/>
  </tableColumns>
  <tableStyleInfo name="none"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Table20" displayName="Table20" ref="A3:D64" totalsRowShown="0">
  <tableColumns count="4">
    <tableColumn id="1" xr3:uid="{00000000-0010-0000-1100-000001000000}" name="Month"/>
    <tableColumn id="2" xr3:uid="{00000000-0010-0000-1100-000002000000}" name="No Housing Support"/>
    <tableColumn id="3" xr3:uid="{00000000-0010-0000-1100-000003000000}" name="Housing Support"/>
    <tableColumn id="4" xr3:uid="{00000000-0010-0000-1100-000004000000}" name="Total Households"/>
  </tableColumns>
  <tableStyleInfo name="none"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Table21" displayName="Table21" ref="A3:D64" totalsRowShown="0">
  <tableColumns count="4">
    <tableColumn id="1" xr3:uid="{00000000-0010-0000-1200-000001000000}" name="Month"/>
    <tableColumn id="2" xr3:uid="{00000000-0010-0000-1200-000002000000}" name="Direct to Landlord"/>
    <tableColumn id="3" xr3:uid="{00000000-0010-0000-1200-000003000000}" name="Paid to Claimant"/>
    <tableColumn id="4" xr3:uid="{00000000-0010-0000-1200-000004000000}" name="Total Households"/>
  </tableColumns>
  <tableStyleInfo name="none"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3:B64" totalsRowShown="0">
  <tableColumns count="2">
    <tableColumn id="1" xr3:uid="{00000000-0010-0000-0100-000001000000}" name="Month"/>
    <tableColumn id="2" xr3:uid="{00000000-0010-0000-0100-000002000000}" name="Claimants"/>
  </tableColumns>
  <tableStyleInfo name="none"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22" displayName="Table22" ref="A3:D64" totalsRowShown="0">
  <tableColumns count="4">
    <tableColumn id="1" xr3:uid="{00000000-0010-0000-1300-000001000000}" name="Month"/>
    <tableColumn id="2" xr3:uid="{00000000-0010-0000-1300-000002000000}" name="Direct to Landlord"/>
    <tableColumn id="3" xr3:uid="{00000000-0010-0000-1300-000003000000}" name="Paid to Claimant"/>
    <tableColumn id="4" xr3:uid="{00000000-0010-0000-1300-000004000000}" name="Total Households"/>
  </tableColumns>
  <tableStyleInfo name="none"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Table23" displayName="Table23" ref="A3:D64" totalsRowShown="0">
  <tableColumns count="4">
    <tableColumn id="1" xr3:uid="{00000000-0010-0000-1400-000001000000}" name="Month"/>
    <tableColumn id="2" xr3:uid="{00000000-0010-0000-1400-000002000000}" name="Direct to Landlord"/>
    <tableColumn id="3" xr3:uid="{00000000-0010-0000-1400-000003000000}" name="Paid to Claimant"/>
    <tableColumn id="4" xr3:uid="{00000000-0010-0000-1400-000004000000}" name="Total Households"/>
  </tableColumns>
  <tableStyleInfo name="none"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Table24" displayName="Table24" ref="A3:C64" totalsRowShown="0">
  <tableColumns count="3">
    <tableColumn id="1" xr3:uid="{00000000-0010-0000-1500-000001000000}" name="Month"/>
    <tableColumn id="2" xr3:uid="{00000000-0010-0000-1500-000002000000}" name="Households availing of an advance"/>
    <tableColumn id="3" xr3:uid="{00000000-0010-0000-1500-000003000000}" name="Average Advance"/>
  </tableColumns>
  <tableStyleInfo name="none"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Table25" displayName="Table25" ref="A3:F64" totalsRowShown="0">
  <tableColumns count="6">
    <tableColumn id="1" xr3:uid="{00000000-0010-0000-1600-000001000000}" name="Month"/>
    <tableColumn id="2" xr3:uid="{00000000-0010-0000-1600-000002000000}" name="Couple without children"/>
    <tableColumn id="3" xr3:uid="{00000000-0010-0000-1600-000003000000}" name="Couple with child(ren)"/>
    <tableColumn id="4" xr3:uid="{00000000-0010-0000-1600-000004000000}" name="Single without children"/>
    <tableColumn id="5" xr3:uid="{00000000-0010-0000-1600-000005000000}" name="Lone Parents"/>
    <tableColumn id="6" xr3:uid="{00000000-0010-0000-1600-000006000000}" name="Total Households"/>
  </tableColumns>
  <tableStyleInfo name="none"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Table26" displayName="Table26" ref="A3:F64" totalsRowShown="0">
  <tableColumns count="6">
    <tableColumn id="1" xr3:uid="{00000000-0010-0000-1700-000001000000}" name="Month"/>
    <tableColumn id="2" xr3:uid="{00000000-0010-0000-1700-000002000000}" name="Couple without children"/>
    <tableColumn id="3" xr3:uid="{00000000-0010-0000-1700-000003000000}" name="Couple with child(ren)"/>
    <tableColumn id="4" xr3:uid="{00000000-0010-0000-1700-000004000000}" name="Single without children"/>
    <tableColumn id="5" xr3:uid="{00000000-0010-0000-1700-000005000000}" name="Lone Parents"/>
    <tableColumn id="6" xr3:uid="{00000000-0010-0000-1700-000006000000}" name="Households"/>
  </tableColumns>
  <tableStyleInfo name="none"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Table27" displayName="Table27" ref="A3:B64" totalsRowShown="0">
  <tableColumns count="2">
    <tableColumn id="1" xr3:uid="{00000000-0010-0000-1800-000001000000}" name="Month"/>
    <tableColumn id="2" xr3:uid="{00000000-0010-0000-1800-000002000000}" name="Claimants Sanctioned"/>
  </tableColumns>
  <tableStyleInfo name="none"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Table28" displayName="Table28" ref="A3:B7" totalsRowShown="0">
  <tableColumns count="2">
    <tableColumn id="1" xr3:uid="{00000000-0010-0000-1900-000001000000}" name="Length (weeks)"/>
    <tableColumn id="2" xr3:uid="{00000000-0010-0000-1900-000002000000}" name="Number of Sanctions"/>
  </tableColumns>
  <tableStyleInfo name="none"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Table29" displayName="Table29" ref="A3:B8" totalsRowShown="0">
  <tableColumns count="2">
    <tableColumn id="1" xr3:uid="{00000000-0010-0000-1A00-000001000000}" name="Failure Reason"/>
    <tableColumn id="2" xr3:uid="{00000000-0010-0000-1A00-000002000000}" name="Number of Sanctions"/>
  </tableColumns>
  <tableStyleInfo name="none"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Table30" displayName="Table30" ref="A3:E9" totalsRowShown="0">
  <tableColumns count="5">
    <tableColumn id="1" xr3:uid="{00000000-0010-0000-1B00-000001000000}" name=" "/>
    <tableColumn id="2" xr3:uid="{00000000-0010-0000-1B00-000002000000}" name="Notifications Sent"/>
    <tableColumn id="3" xr3:uid="{00000000-0010-0000-1B00-000003000000}" name="All households"/>
    <tableColumn id="4" xr3:uid="{00000000-0010-0000-1B00-000004000000}" name="Households that had reached their migration deadline by 31 May 2026"/>
    <tableColumn id="5" xr3:uid="{00000000-0010-0000-1B00-000005000000}" name="Households that had NOT reached their migration deadline by  31 May 2026"/>
  </tableColumns>
  <tableStyleInfo name="none"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Table31" displayName="Table31" ref="A3:J22" totalsRowShown="0">
  <tableColumns count="10">
    <tableColumn id="1" xr3:uid="{00000000-0010-0000-1C00-000001000000}" name="Benefit Combination"/>
    <tableColumn id="2" xr3:uid="{00000000-0010-0000-1C00-000002000000}" name="Single - Total Notifications Sent"/>
    <tableColumn id="3" xr3:uid="{00000000-0010-0000-1C00-000003000000}" name="Single - Moved to UC"/>
    <tableColumn id="4" xr3:uid="{00000000-0010-0000-1C00-000004000000}" name="Single - Move Rate (%)"/>
    <tableColumn id="5" xr3:uid="{00000000-0010-0000-1C00-000005000000}" name="Couple - Total Notifications Sent"/>
    <tableColumn id="6" xr3:uid="{00000000-0010-0000-1C00-000006000000}" name="Couple - Moved to UC"/>
    <tableColumn id="7" xr3:uid="{00000000-0010-0000-1C00-000007000000}" name="Couple - Move Rate (%)"/>
    <tableColumn id="8" xr3:uid="{00000000-0010-0000-1C00-000008000000}" name="All - Total Notifications Sent"/>
    <tableColumn id="9" xr3:uid="{00000000-0010-0000-1C00-000009000000}" name="All - Moved to UC"/>
    <tableColumn id="10" xr3:uid="{00000000-0010-0000-1C00-00000A000000}" name="All - Move Rate (%)"/>
  </tableColumns>
  <tableStyleInfo name="non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3:L7" totalsRowShown="0">
  <tableColumns count="12">
    <tableColumn id="1" xr3:uid="{00000000-0010-0000-0200-000001000000}" name="Gender"/>
    <tableColumn id="2" xr3:uid="{00000000-0010-0000-0200-000002000000}" name="16 - 24"/>
    <tableColumn id="3" xr3:uid="{00000000-0010-0000-0200-000003000000}" name="25 - 29"/>
    <tableColumn id="4" xr3:uid="{00000000-0010-0000-0200-000004000000}" name="30 - 34"/>
    <tableColumn id="5" xr3:uid="{00000000-0010-0000-0200-000005000000}" name="35 - 39"/>
    <tableColumn id="6" xr3:uid="{00000000-0010-0000-0200-000006000000}" name="40 - 44"/>
    <tableColumn id="7" xr3:uid="{00000000-0010-0000-0200-000007000000}" name="45 - 49"/>
    <tableColumn id="8" xr3:uid="{00000000-0010-0000-0200-000008000000}" name="50 - 54"/>
    <tableColumn id="9" xr3:uid="{00000000-0010-0000-0200-000009000000}" name="55 - 59"/>
    <tableColumn id="10" xr3:uid="{00000000-0010-0000-0200-00000A000000}" name="60+"/>
    <tableColumn id="11" xr3:uid="{00000000-0010-0000-0200-00000B000000}" name="Unknown"/>
    <tableColumn id="12" xr3:uid="{00000000-0010-0000-0200-00000C000000}" name="Total Claimants"/>
  </tableColumns>
  <tableStyleInfo name="none"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Table32" displayName="Table32" ref="A3:B64" totalsRowShown="0">
  <tableColumns count="2">
    <tableColumn id="1" xr3:uid="{00000000-0010-0000-1D00-000001000000}" name="Month"/>
    <tableColumn id="2" xr3:uid="{00000000-0010-0000-1D00-000002000000}" name="Impacted Households"/>
  </tableColumns>
  <tableStyleInfo name="none"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Table33" displayName="Table33" ref="A3:C64" totalsRowShown="0">
  <tableColumns count="3">
    <tableColumn id="1" xr3:uid="{00000000-0010-0000-1E00-000001000000}" name="Month"/>
    <tableColumn id="2" xr3:uid="{00000000-0010-0000-1E00-000002000000}" name="Total Number of Children in Impacted Households"/>
    <tableColumn id="3" xr3:uid="{00000000-0010-0000-1E00-000003000000}" name="Number of Children Not Eligible for Child Element"/>
  </tableColumns>
  <tableStyleInfo name="none"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Table34" displayName="Table34" ref="A3:D12" totalsRowShown="0">
  <tableColumns count="4">
    <tableColumn id="1" xr3:uid="{00000000-0010-0000-1F00-000001000000}" name="BRMA"/>
    <tableColumn id="2" xr3:uid="{00000000-0010-0000-1F00-000002000000}" name="Number of households receiving LHA"/>
    <tableColumn id="3" xr3:uid="{00000000-0010-0000-1F00-000003000000}" name="Number of households with shortfall between contractual rent and LHA"/>
    <tableColumn id="4" xr3:uid="{00000000-0010-0000-1F00-000004000000}" name="Median Monthly Shortfall"/>
  </tableColumns>
  <tableStyleInfo name="none" showFirstColumn="0"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Table35" displayName="Table35" ref="A3:D64" totalsRowShown="0">
  <tableColumns count="4">
    <tableColumn id="1" xr3:uid="{00000000-0010-0000-2000-000001000000}" name="Month"/>
    <tableColumn id="2" xr3:uid="{00000000-0010-0000-2000-000002000000}" name="Housing Benefit Caseload"/>
    <tableColumn id="3" xr3:uid="{00000000-0010-0000-2000-000003000000}" name="Universal Credit caseload"/>
    <tableColumn id="4" xr3:uid="{00000000-0010-0000-2000-000004000000}" name="Total Caseload"/>
  </tableColumns>
  <tableStyleInfo name="none" showFirstColumn="0" showLastColumn="0" showRowStripes="0"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1000000}" name="Table36" displayName="Table36" ref="A3:B64" totalsRowShown="0">
  <tableColumns count="2">
    <tableColumn id="1" xr3:uid="{00000000-0010-0000-2100-000001000000}" name="Month"/>
    <tableColumn id="2" xr3:uid="{00000000-0010-0000-2100-000002000000}" name="Weekly Average Amount Capped"/>
  </tableColumns>
  <tableStyleInfo name="none" showFirstColumn="0" showLastColumn="0" showRowStripes="0"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2000000}" name="Table37" displayName="Table37" ref="A3:O64" totalsRowShown="0">
  <tableColumns count="15">
    <tableColumn id="1" xr3:uid="{00000000-0010-0000-2200-000001000000}" name="Month"/>
    <tableColumn id="2" xr3:uid="{00000000-0010-0000-2200-000002000000}" name="Total Households"/>
    <tableColumn id="3" xr3:uid="{00000000-0010-0000-2200-000003000000}" name="Up to £10"/>
    <tableColumn id="4" xr3:uid="{00000000-0010-0000-2200-000004000000}" name="£10 to £20"/>
    <tableColumn id="5" xr3:uid="{00000000-0010-0000-2200-000005000000}" name="£20 to £30"/>
    <tableColumn id="6" xr3:uid="{00000000-0010-0000-2200-000006000000}" name="£30 to £40"/>
    <tableColumn id="7" xr3:uid="{00000000-0010-0000-2200-000007000000}" name="£40 to £50"/>
    <tableColumn id="8" xr3:uid="{00000000-0010-0000-2200-000008000000}" name="£50 to £60"/>
    <tableColumn id="9" xr3:uid="{00000000-0010-0000-2200-000009000000}" name="£60 to £70"/>
    <tableColumn id="10" xr3:uid="{00000000-0010-0000-2200-00000A000000}" name="£70 to £80"/>
    <tableColumn id="11" xr3:uid="{00000000-0010-0000-2200-00000B000000}" name="£80 to £90"/>
    <tableColumn id="12" xr3:uid="{00000000-0010-0000-2200-00000C000000}" name="£90 to £100"/>
    <tableColumn id="13" xr3:uid="{00000000-0010-0000-2200-00000D000000}" name="£100 to £110"/>
    <tableColumn id="14" xr3:uid="{00000000-0010-0000-2200-00000E000000}" name="£110 to £120"/>
    <tableColumn id="15" xr3:uid="{00000000-0010-0000-2200-00000F000000}" name="£120 plus"/>
  </tableColumns>
  <tableStyleInfo name="none" showFirstColumn="0" showLastColumn="0" showRowStripes="0"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3000000}" name="Table38" displayName="Table38" ref="A3:H64" totalsRowShown="0">
  <tableColumns count="8">
    <tableColumn id="1" xr3:uid="{00000000-0010-0000-2300-000001000000}" name="Month"/>
    <tableColumn id="2" xr3:uid="{00000000-0010-0000-2300-000002000000}" name="Total Households"/>
    <tableColumn id="3" xr3:uid="{00000000-0010-0000-2300-000003000000}" name="0 to 2"/>
    <tableColumn id="4" xr3:uid="{00000000-0010-0000-2300-000004000000}" name="3"/>
    <tableColumn id="5" xr3:uid="{00000000-0010-0000-2300-000005000000}" name="4"/>
    <tableColumn id="6" xr3:uid="{00000000-0010-0000-2300-000006000000}" name="5"/>
    <tableColumn id="7" xr3:uid="{00000000-0010-0000-2300-000007000000}" name="6"/>
    <tableColumn id="8" xr3:uid="{00000000-0010-0000-2300-000008000000}" name="7 or above"/>
  </tableColumns>
  <tableStyleInfo name="none" showFirstColumn="0" showLastColumn="0" showRowStripes="0"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4000000}" name="Table39" displayName="Table39" ref="A3:E64" totalsRowShown="0">
  <tableColumns count="5">
    <tableColumn id="1" xr3:uid="{00000000-0010-0000-2400-000001000000}" name="Month"/>
    <tableColumn id="2" xr3:uid="{00000000-0010-0000-2400-000002000000}" name="Total Households"/>
    <tableColumn id="3" xr3:uid="{00000000-0010-0000-2400-000003000000}" name="Single with children"/>
    <tableColumn id="4" xr3:uid="{00000000-0010-0000-2400-000004000000}" name="Couple with children"/>
    <tableColumn id="5" xr3:uid="{00000000-0010-0000-2400-000005000000}" name="Single no children"/>
  </tableColumns>
  <tableStyleInfo name="none" showFirstColumn="0" showLastColumn="0" showRowStripes="0"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5000000}" name="Table40" displayName="Table40" ref="A3:N64" totalsRowShown="0">
  <tableColumns count="14">
    <tableColumn id="1" xr3:uid="{00000000-0010-0000-2500-000001000000}" name="Month"/>
    <tableColumn id="2" xr3:uid="{00000000-0010-0000-2500-000002000000}" name="Total Households"/>
    <tableColumn id="3" xr3:uid="{00000000-0010-0000-2500-000003000000}" name="Antrim and Newtownabbey"/>
    <tableColumn id="4" xr3:uid="{00000000-0010-0000-2500-000004000000}" name="Ards and North Down"/>
    <tableColumn id="5" xr3:uid="{00000000-0010-0000-2500-000005000000}" name="Armagh City, Banbridge and Craigavon"/>
    <tableColumn id="6" xr3:uid="{00000000-0010-0000-2500-000006000000}" name="Belfast"/>
    <tableColumn id="7" xr3:uid="{00000000-0010-0000-2500-000007000000}" name="Causeway Coast and Glens"/>
    <tableColumn id="8" xr3:uid="{00000000-0010-0000-2500-000008000000}" name="Derry City and Strabane"/>
    <tableColumn id="9" xr3:uid="{00000000-0010-0000-2500-000009000000}" name="Fermanagh and Omagh"/>
    <tableColumn id="10" xr3:uid="{00000000-0010-0000-2500-00000A000000}" name="Lisburn and Castlereagh"/>
    <tableColumn id="11" xr3:uid="{00000000-0010-0000-2500-00000B000000}" name="Mid and East Antrim"/>
    <tableColumn id="12" xr3:uid="{00000000-0010-0000-2500-00000C000000}" name="Mid Ulster"/>
    <tableColumn id="13" xr3:uid="{00000000-0010-0000-2500-00000D000000}" name="Newry, Mourne and Down"/>
    <tableColumn id="14" xr3:uid="{00000000-0010-0000-2500-00000E000000}" name="Unknown"/>
  </tableColumns>
  <tableStyleInfo name="none" showFirstColumn="0" showLastColumn="0" showRowStripes="0"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6000000}" name="Table41" displayName="Table41" ref="A3:U64" totalsRowShown="0">
  <tableColumns count="21">
    <tableColumn id="1" xr3:uid="{00000000-0010-0000-2600-000001000000}" name="Month"/>
    <tableColumn id="2" xr3:uid="{00000000-0010-0000-2600-000002000000}" name="Total Households"/>
    <tableColumn id="3" xr3:uid="{00000000-0010-0000-2600-000003000000}" name="Belfast East"/>
    <tableColumn id="4" xr3:uid="{00000000-0010-0000-2600-000004000000}" name="Belfast North"/>
    <tableColumn id="5" xr3:uid="{00000000-0010-0000-2600-000005000000}" name="Belfast South and Mid Down"/>
    <tableColumn id="6" xr3:uid="{00000000-0010-0000-2600-000006000000}" name="Belfast West"/>
    <tableColumn id="7" xr3:uid="{00000000-0010-0000-2600-000007000000}" name="East Antrim"/>
    <tableColumn id="8" xr3:uid="{00000000-0010-0000-2600-000008000000}" name="East Londonderry"/>
    <tableColumn id="9" xr3:uid="{00000000-0010-0000-2600-000009000000}" name="Fermanagh and South Tyrone"/>
    <tableColumn id="10" xr3:uid="{00000000-0010-0000-2600-00000A000000}" name="Foyle"/>
    <tableColumn id="11" xr3:uid="{00000000-0010-0000-2600-00000B000000}" name="Lagan Valley"/>
    <tableColumn id="12" xr3:uid="{00000000-0010-0000-2600-00000C000000}" name="Mid Ulster"/>
    <tableColumn id="13" xr3:uid="{00000000-0010-0000-2600-00000D000000}" name="Newry and Armagh"/>
    <tableColumn id="14" xr3:uid="{00000000-0010-0000-2600-00000E000000}" name="North Antrim"/>
    <tableColumn id="15" xr3:uid="{00000000-0010-0000-2600-00000F000000}" name="North Down"/>
    <tableColumn id="16" xr3:uid="{00000000-0010-0000-2600-000010000000}" name="South Antrim"/>
    <tableColumn id="17" xr3:uid="{00000000-0010-0000-2600-000011000000}" name="South Down"/>
    <tableColumn id="18" xr3:uid="{00000000-0010-0000-2600-000012000000}" name="Strangford"/>
    <tableColumn id="19" xr3:uid="{00000000-0010-0000-2600-000013000000}" name="Upper Bann"/>
    <tableColumn id="20" xr3:uid="{00000000-0010-0000-2600-000014000000}" name="West Tyrone"/>
    <tableColumn id="21" xr3:uid="{00000000-0010-0000-2600-000015000000}" name="Unknown"/>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3:L64" totalsRowShown="0">
  <tableColumns count="12">
    <tableColumn id="1" xr3:uid="{00000000-0010-0000-0300-000001000000}" name="Month"/>
    <tableColumn id="2" xr3:uid="{00000000-0010-0000-0300-000002000000}" name="16 - 24"/>
    <tableColumn id="3" xr3:uid="{00000000-0010-0000-0300-000003000000}" name="25 - 29"/>
    <tableColumn id="4" xr3:uid="{00000000-0010-0000-0300-000004000000}" name="30 - 34"/>
    <tableColumn id="5" xr3:uid="{00000000-0010-0000-0300-000005000000}" name="35 - 39"/>
    <tableColumn id="6" xr3:uid="{00000000-0010-0000-0300-000006000000}" name="40 - 44"/>
    <tableColumn id="7" xr3:uid="{00000000-0010-0000-0300-000007000000}" name="45 - 49"/>
    <tableColumn id="8" xr3:uid="{00000000-0010-0000-0300-000008000000}" name="50 - 54"/>
    <tableColumn id="9" xr3:uid="{00000000-0010-0000-0300-000009000000}" name="55 - 59"/>
    <tableColumn id="10" xr3:uid="{00000000-0010-0000-0300-00000A000000}" name="60+"/>
    <tableColumn id="11" xr3:uid="{00000000-0010-0000-0300-00000B000000}" name="Unknown"/>
    <tableColumn id="12" xr3:uid="{00000000-0010-0000-0300-00000C000000}" name="Total Claimants"/>
  </tableColumns>
  <tableStyleInfo name="none"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7000000}" name="Table42" displayName="Table42" ref="A3:D64" totalsRowShown="0">
  <tableColumns count="4">
    <tableColumn id="1" xr3:uid="{00000000-0010-0000-2700-000001000000}" name="Month"/>
    <tableColumn id="2" xr3:uid="{00000000-0010-0000-2700-000002000000}" name="Total WSPs"/>
    <tableColumn id="3" xr3:uid="{00000000-0010-0000-2700-000003000000}" name="Universal Credit WSPs"/>
    <tableColumn id="4" xr3:uid="{00000000-0010-0000-2700-000004000000}" name="Housing Benefit WSPs"/>
  </tableColumns>
  <tableStyleInfo name="non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3:E64" totalsRowShown="0">
  <tableColumns count="5">
    <tableColumn id="1" xr3:uid="{00000000-0010-0000-0400-000001000000}" name="Month"/>
    <tableColumn id="2" xr3:uid="{00000000-0010-0000-0400-000002000000}" name="Male"/>
    <tableColumn id="3" xr3:uid="{00000000-0010-0000-0400-000003000000}" name="Female"/>
    <tableColumn id="4" xr3:uid="{00000000-0010-0000-0400-000004000000}" name="Unknown"/>
    <tableColumn id="5" xr3:uid="{00000000-0010-0000-0400-000005000000}" name="Total Claimants"/>
  </tableColumns>
  <tableStyleInfo name="none"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8" displayName="Table8" ref="A3:AK64" totalsRowShown="0">
  <tableColumns count="37">
    <tableColumn id="1" xr3:uid="{00000000-0010-0000-0500-000001000000}" name="Month"/>
    <tableColumn id="2" xr3:uid="{00000000-0010-0000-0500-000002000000}" name="Andersonstown"/>
    <tableColumn id="3" xr3:uid="{00000000-0010-0000-0500-000003000000}" name="Antrim"/>
    <tableColumn id="4" xr3:uid="{00000000-0010-0000-0500-000004000000}" name="Armagh"/>
    <tableColumn id="5" xr3:uid="{00000000-0010-0000-0500-000005000000}" name="Ballymena"/>
    <tableColumn id="6" xr3:uid="{00000000-0010-0000-0500-000006000000}" name="Ballymoney"/>
    <tableColumn id="7" xr3:uid="{00000000-0010-0000-0500-000007000000}" name="Ballynahinch"/>
    <tableColumn id="8" xr3:uid="{00000000-0010-0000-0500-000008000000}" name="Banbridge"/>
    <tableColumn id="9" xr3:uid="{00000000-0010-0000-0500-000009000000}" name="Bangor"/>
    <tableColumn id="10" xr3:uid="{00000000-0010-0000-0500-00000A000000}" name="Carrickfergus"/>
    <tableColumn id="11" xr3:uid="{00000000-0010-0000-0500-00000B000000}" name="Coleraine"/>
    <tableColumn id="12" xr3:uid="{00000000-0010-0000-0500-00000C000000}" name="Cookstown"/>
    <tableColumn id="13" xr3:uid="{00000000-0010-0000-0500-00000D000000}" name="Downpatrick"/>
    <tableColumn id="14" xr3:uid="{00000000-0010-0000-0500-00000E000000}" name="Dungannon"/>
    <tableColumn id="15" xr3:uid="{00000000-0010-0000-0500-00000F000000}" name="Enniskillen"/>
    <tableColumn id="16" xr3:uid="{00000000-0010-0000-0500-000010000000}" name="Falls Road"/>
    <tableColumn id="17" xr3:uid="{00000000-0010-0000-0500-000011000000}" name="Foyle"/>
    <tableColumn id="18" xr3:uid="{00000000-0010-0000-0500-000012000000}" name="Holywood Road"/>
    <tableColumn id="19" xr3:uid="{00000000-0010-0000-0500-000013000000}" name="Kilkeel"/>
    <tableColumn id="20" xr3:uid="{00000000-0010-0000-0500-000014000000}" name="Knockbreda"/>
    <tableColumn id="21" xr3:uid="{00000000-0010-0000-0500-000015000000}" name="Larne"/>
    <tableColumn id="22" xr3:uid="{00000000-0010-0000-0500-000016000000}" name="Limavady"/>
    <tableColumn id="23" xr3:uid="{00000000-0010-0000-0500-000017000000}" name="Lisburn"/>
    <tableColumn id="24" xr3:uid="{00000000-0010-0000-0500-000018000000}" name="Lisnagelvin"/>
    <tableColumn id="25" xr3:uid="{00000000-0010-0000-0500-000019000000}" name="Lurgan"/>
    <tableColumn id="26" xr3:uid="{00000000-0010-0000-0500-00001A000000}" name="Magherafelt"/>
    <tableColumn id="27" xr3:uid="{00000000-0010-0000-0500-00001B000000}" name="Newcastle"/>
    <tableColumn id="28" xr3:uid="{00000000-0010-0000-0500-00001C000000}" name="Newry"/>
    <tableColumn id="29" xr3:uid="{00000000-0010-0000-0500-00001D000000}" name="Newtownabbey"/>
    <tableColumn id="30" xr3:uid="{00000000-0010-0000-0500-00001E000000}" name="Newtownards"/>
    <tableColumn id="31" xr3:uid="{00000000-0010-0000-0500-00001F000000}" name="North Belfast"/>
    <tableColumn id="32" xr3:uid="{00000000-0010-0000-0500-000020000000}" name="Omagh"/>
    <tableColumn id="33" xr3:uid="{00000000-0010-0000-0500-000021000000}" name="Portadown"/>
    <tableColumn id="34" xr3:uid="{00000000-0010-0000-0500-000022000000}" name="Shaftesbury Square"/>
    <tableColumn id="35" xr3:uid="{00000000-0010-0000-0500-000023000000}" name="Shankill"/>
    <tableColumn id="36" xr3:uid="{00000000-0010-0000-0500-000024000000}" name="Strabane"/>
    <tableColumn id="37" xr3:uid="{00000000-0010-0000-0500-000025000000}" name="Total Claimants"/>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9" displayName="Table9" ref="A3:U64" totalsRowShown="0">
  <tableColumns count="21">
    <tableColumn id="1" xr3:uid="{00000000-0010-0000-0600-000001000000}" name="Month"/>
    <tableColumn id="2" xr3:uid="{00000000-0010-0000-0600-000002000000}" name="Belfast East"/>
    <tableColumn id="3" xr3:uid="{00000000-0010-0000-0600-000003000000}" name="Belfast North"/>
    <tableColumn id="4" xr3:uid="{00000000-0010-0000-0600-000004000000}" name="Belfast South and Mid Down"/>
    <tableColumn id="5" xr3:uid="{00000000-0010-0000-0600-000005000000}" name="Belfast West"/>
    <tableColumn id="6" xr3:uid="{00000000-0010-0000-0600-000006000000}" name="East Antrim"/>
    <tableColumn id="7" xr3:uid="{00000000-0010-0000-0600-000007000000}" name="East Londonderry"/>
    <tableColumn id="8" xr3:uid="{00000000-0010-0000-0600-000008000000}" name="Fermanagh and South Tyrone"/>
    <tableColumn id="9" xr3:uid="{00000000-0010-0000-0600-000009000000}" name="Foyle"/>
    <tableColumn id="10" xr3:uid="{00000000-0010-0000-0600-00000A000000}" name="Lagan Valley"/>
    <tableColumn id="11" xr3:uid="{00000000-0010-0000-0600-00000B000000}" name="Mid Ulster"/>
    <tableColumn id="12" xr3:uid="{00000000-0010-0000-0600-00000C000000}" name="Newry and Armagh"/>
    <tableColumn id="13" xr3:uid="{00000000-0010-0000-0600-00000D000000}" name="North Antrim"/>
    <tableColumn id="14" xr3:uid="{00000000-0010-0000-0600-00000E000000}" name="North Down"/>
    <tableColumn id="15" xr3:uid="{00000000-0010-0000-0600-00000F000000}" name="South Antrim"/>
    <tableColumn id="16" xr3:uid="{00000000-0010-0000-0600-000010000000}" name="South Down"/>
    <tableColumn id="17" xr3:uid="{00000000-0010-0000-0600-000011000000}" name="Strangford"/>
    <tableColumn id="18" xr3:uid="{00000000-0010-0000-0600-000012000000}" name="Upper Bann"/>
    <tableColumn id="19" xr3:uid="{00000000-0010-0000-0600-000013000000}" name="West Tyrone"/>
    <tableColumn id="20" xr3:uid="{00000000-0010-0000-0600-000014000000}" name="Unknown"/>
    <tableColumn id="21" xr3:uid="{00000000-0010-0000-0600-000015000000}" name="Total Claimants"/>
  </tableColumns>
  <tableStyleInfo name="none"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10" displayName="Table10" ref="A3:N64" totalsRowShown="0">
  <tableColumns count="14">
    <tableColumn id="1" xr3:uid="{00000000-0010-0000-0700-000001000000}" name="Month"/>
    <tableColumn id="2" xr3:uid="{00000000-0010-0000-0700-000002000000}" name="Antrim and Newtownabbey"/>
    <tableColumn id="3" xr3:uid="{00000000-0010-0000-0700-000003000000}" name="Armagh City, Banbridge and Craigavon"/>
    <tableColumn id="4" xr3:uid="{00000000-0010-0000-0700-000004000000}" name="Ards and North Down"/>
    <tableColumn id="5" xr3:uid="{00000000-0010-0000-0700-000005000000}" name="Belfast"/>
    <tableColumn id="6" xr3:uid="{00000000-0010-0000-0700-000006000000}" name="Causeway Coast and Glens"/>
    <tableColumn id="7" xr3:uid="{00000000-0010-0000-0700-000007000000}" name="Derry City and Strabane"/>
    <tableColumn id="8" xr3:uid="{00000000-0010-0000-0700-000008000000}" name="Fermanagh and Omagh"/>
    <tableColumn id="9" xr3:uid="{00000000-0010-0000-0700-000009000000}" name="Lisburn and Castlereagh"/>
    <tableColumn id="10" xr3:uid="{00000000-0010-0000-0700-00000A000000}" name="Mid and East Antrim"/>
    <tableColumn id="11" xr3:uid="{00000000-0010-0000-0700-00000B000000}" name="Mid Ulster"/>
    <tableColumn id="12" xr3:uid="{00000000-0010-0000-0700-00000C000000}" name="Newry, Mourne and Down"/>
    <tableColumn id="13" xr3:uid="{00000000-0010-0000-0700-00000D000000}" name="Unknown"/>
    <tableColumn id="14" xr3:uid="{00000000-0010-0000-0700-00000E000000}" name="Total Claimants"/>
  </tableColumns>
  <tableStyleInfo name="none"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11" displayName="Table11" ref="A3:H64" totalsRowShown="0">
  <tableColumns count="8">
    <tableColumn id="1" xr3:uid="{00000000-0010-0000-0800-000001000000}" name="Month"/>
    <tableColumn id="2" xr3:uid="{00000000-0010-0000-0800-000002000000}" name="No work requirements"/>
    <tableColumn id="3" xr3:uid="{00000000-0010-0000-0800-000003000000}" name="Planning for work"/>
    <tableColumn id="4" xr3:uid="{00000000-0010-0000-0800-000004000000}" name="Preparing for work"/>
    <tableColumn id="5" xr3:uid="{00000000-0010-0000-0800-000005000000}" name="Searching for work"/>
    <tableColumn id="6" xr3:uid="{00000000-0010-0000-0800-000006000000}" name="Working - with requirements"/>
    <tableColumn id="7" xr3:uid="{00000000-0010-0000-0800-000007000000}" name="Working - no requirements"/>
    <tableColumn id="8" xr3:uid="{00000000-0010-0000-0800-000008000000}" name="Total Claimants"/>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analyticsdivision@communities-ni.gov.uk" TargetMode="External"/><Relationship Id="rId1" Type="http://schemas.openxmlformats.org/officeDocument/2006/relationships/hyperlink" Target="https://consultations.nidirect.gov.uk/dfc/universal-credit-statistics-user-survey"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nidirect.gov.uk/campaigns/universal-credit" TargetMode="External"/></Relationships>
</file>

<file path=xl/worksheets/_rels/sheet20.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nidirect.gov.uk/articles/benefit-cap" TargetMode="External"/></Relationships>
</file>

<file path=xl/worksheets/_rels/sheet30.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ommunities-ni.gov.uk/articles/universal-credit-statistics/" TargetMode="External"/><Relationship Id="rId1" Type="http://schemas.openxmlformats.org/officeDocument/2006/relationships/hyperlink" Target="mailto:analyticsdivision@communities-ni.gov.uk"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4"/>
  <sheetViews>
    <sheetView showGridLines="0" tabSelected="1" workbookViewId="0"/>
  </sheetViews>
  <sheetFormatPr defaultColWidth="11.42578125" defaultRowHeight="12.75" x14ac:dyDescent="0.2"/>
  <cols>
    <col min="1" max="1" width="120.7109375" customWidth="1"/>
  </cols>
  <sheetData>
    <row r="1" spans="1:1" ht="15.75" x14ac:dyDescent="0.25">
      <c r="A1" s="1" t="s">
        <v>0</v>
      </c>
    </row>
    <row r="2" spans="1:1" ht="24.95" customHeight="1" x14ac:dyDescent="0.2">
      <c r="A2" t="s">
        <v>1</v>
      </c>
    </row>
    <row r="3" spans="1:1" x14ac:dyDescent="0.2">
      <c r="A3" t="s">
        <v>2</v>
      </c>
    </row>
    <row r="4" spans="1:1" ht="24.95" customHeight="1" x14ac:dyDescent="0.2">
      <c r="A4" t="s">
        <v>3</v>
      </c>
    </row>
    <row r="5" spans="1:1" x14ac:dyDescent="0.2">
      <c r="A5" t="s">
        <v>4</v>
      </c>
    </row>
    <row r="6" spans="1:1" x14ac:dyDescent="0.2">
      <c r="A6" t="s">
        <v>5</v>
      </c>
    </row>
    <row r="7" spans="1:1" ht="24.95" customHeight="1" x14ac:dyDescent="0.2">
      <c r="A7" t="s">
        <v>6</v>
      </c>
    </row>
    <row r="8" spans="1:1" x14ac:dyDescent="0.2">
      <c r="A8" t="s">
        <v>7</v>
      </c>
    </row>
    <row r="9" spans="1:1" x14ac:dyDescent="0.2">
      <c r="A9" t="s">
        <v>8</v>
      </c>
    </row>
    <row r="10" spans="1:1" ht="24.95" customHeight="1" x14ac:dyDescent="0.2">
      <c r="A10" t="s">
        <v>9</v>
      </c>
    </row>
    <row r="11" spans="1:1" x14ac:dyDescent="0.2">
      <c r="A11" s="2" t="s">
        <v>10</v>
      </c>
    </row>
    <row r="12" spans="1:1" ht="24.95" customHeight="1" x14ac:dyDescent="0.2">
      <c r="A12" t="s">
        <v>11</v>
      </c>
    </row>
    <row r="13" spans="1:1" x14ac:dyDescent="0.2">
      <c r="A13" s="2" t="s">
        <v>12</v>
      </c>
    </row>
    <row r="14" spans="1:1" ht="24.95" customHeight="1" x14ac:dyDescent="0.2">
      <c r="A14" t="s">
        <v>13</v>
      </c>
    </row>
  </sheetData>
  <hyperlinks>
    <hyperlink ref="A11" r:id="rId1" xr:uid="{00000000-0004-0000-0000-000000000000}"/>
    <hyperlink ref="A13" r:id="rId2" xr:uid="{00000000-0004-0000-0000-000001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41" width="22.7109375" customWidth="1"/>
  </cols>
  <sheetData>
    <row r="1" spans="1:37" ht="15.6" customHeight="1" x14ac:dyDescent="0.25">
      <c r="A1" s="10" t="s">
        <v>178</v>
      </c>
      <c r="I1" s="2" t="str">
        <f>HYPERLINK("#'Contents'!A1", "Contents")</f>
        <v>Contents</v>
      </c>
    </row>
    <row r="2" spans="1:37" ht="15.6" customHeight="1" x14ac:dyDescent="0.25">
      <c r="A2" s="10"/>
    </row>
    <row r="3" spans="1:37" ht="30.95" customHeight="1" x14ac:dyDescent="0.2">
      <c r="A3" s="12" t="s">
        <v>100</v>
      </c>
      <c r="B3" s="11" t="s">
        <v>179</v>
      </c>
      <c r="C3" s="11" t="s">
        <v>180</v>
      </c>
      <c r="D3" s="11" t="s">
        <v>181</v>
      </c>
      <c r="E3" s="11" t="s">
        <v>182</v>
      </c>
      <c r="F3" s="11" t="s">
        <v>183</v>
      </c>
      <c r="G3" s="11" t="s">
        <v>184</v>
      </c>
      <c r="H3" s="11" t="s">
        <v>185</v>
      </c>
      <c r="I3" s="11" t="s">
        <v>186</v>
      </c>
      <c r="J3" s="11" t="s">
        <v>187</v>
      </c>
      <c r="K3" s="11" t="s">
        <v>188</v>
      </c>
      <c r="L3" s="11" t="s">
        <v>189</v>
      </c>
      <c r="M3" s="11" t="s">
        <v>190</v>
      </c>
      <c r="N3" s="11" t="s">
        <v>191</v>
      </c>
      <c r="O3" s="11" t="s">
        <v>192</v>
      </c>
      <c r="P3" s="11" t="s">
        <v>193</v>
      </c>
      <c r="Q3" s="11" t="s">
        <v>194</v>
      </c>
      <c r="R3" s="11" t="s">
        <v>195</v>
      </c>
      <c r="S3" s="11" t="s">
        <v>196</v>
      </c>
      <c r="T3" s="11" t="s">
        <v>197</v>
      </c>
      <c r="U3" s="11" t="s">
        <v>198</v>
      </c>
      <c r="V3" s="11" t="s">
        <v>199</v>
      </c>
      <c r="W3" s="11" t="s">
        <v>200</v>
      </c>
      <c r="X3" s="11" t="s">
        <v>201</v>
      </c>
      <c r="Y3" s="11" t="s">
        <v>202</v>
      </c>
      <c r="Z3" s="11" t="s">
        <v>203</v>
      </c>
      <c r="AA3" s="11" t="s">
        <v>204</v>
      </c>
      <c r="AB3" s="11" t="s">
        <v>205</v>
      </c>
      <c r="AC3" s="11" t="s">
        <v>206</v>
      </c>
      <c r="AD3" s="11" t="s">
        <v>207</v>
      </c>
      <c r="AE3" s="11" t="s">
        <v>208</v>
      </c>
      <c r="AF3" s="11" t="s">
        <v>209</v>
      </c>
      <c r="AG3" s="11" t="s">
        <v>210</v>
      </c>
      <c r="AH3" s="11" t="s">
        <v>211</v>
      </c>
      <c r="AI3" s="11" t="s">
        <v>212</v>
      </c>
      <c r="AJ3" s="11" t="s">
        <v>213</v>
      </c>
      <c r="AK3" s="11" t="s">
        <v>172</v>
      </c>
    </row>
    <row r="4" spans="1:37" ht="15.6" customHeight="1" x14ac:dyDescent="0.2">
      <c r="A4" s="13" t="s">
        <v>101</v>
      </c>
      <c r="B4" s="14">
        <v>4700</v>
      </c>
      <c r="C4" s="14">
        <v>4340</v>
      </c>
      <c r="D4" s="14">
        <v>3980</v>
      </c>
      <c r="E4" s="14">
        <v>4620</v>
      </c>
      <c r="F4" s="14">
        <v>3400</v>
      </c>
      <c r="G4" s="14">
        <v>1810</v>
      </c>
      <c r="H4" s="14">
        <v>2980</v>
      </c>
      <c r="I4" s="14">
        <v>4860</v>
      </c>
      <c r="J4" s="14">
        <v>2590</v>
      </c>
      <c r="K4" s="14">
        <v>4550</v>
      </c>
      <c r="L4" s="14">
        <v>1850</v>
      </c>
      <c r="M4" s="14">
        <v>2630</v>
      </c>
      <c r="N4" s="14">
        <v>3980</v>
      </c>
      <c r="O4" s="14">
        <v>3990</v>
      </c>
      <c r="P4" s="14">
        <v>3740</v>
      </c>
      <c r="Q4" s="14">
        <v>7190</v>
      </c>
      <c r="R4" s="14">
        <v>6030</v>
      </c>
      <c r="S4" s="14">
        <v>1200</v>
      </c>
      <c r="T4" s="14">
        <v>4770</v>
      </c>
      <c r="U4" s="14">
        <v>2120</v>
      </c>
      <c r="V4" s="14">
        <v>2600</v>
      </c>
      <c r="W4" s="14">
        <v>5620</v>
      </c>
      <c r="X4" s="14">
        <v>4190</v>
      </c>
      <c r="Y4" s="14">
        <v>5140</v>
      </c>
      <c r="Z4" s="14">
        <v>2930</v>
      </c>
      <c r="AA4" s="14">
        <v>1500</v>
      </c>
      <c r="AB4" s="14">
        <v>6100</v>
      </c>
      <c r="AC4" s="14">
        <v>4520</v>
      </c>
      <c r="AD4" s="14">
        <v>4320</v>
      </c>
      <c r="AE4" s="14">
        <v>7050</v>
      </c>
      <c r="AF4" s="14">
        <v>3300</v>
      </c>
      <c r="AG4" s="14">
        <v>3890</v>
      </c>
      <c r="AH4" s="14">
        <v>3950</v>
      </c>
      <c r="AI4" s="14">
        <v>2770</v>
      </c>
      <c r="AJ4" s="14">
        <v>3160</v>
      </c>
      <c r="AK4" s="14">
        <v>136350</v>
      </c>
    </row>
    <row r="5" spans="1:37" ht="15.6" customHeight="1" x14ac:dyDescent="0.2">
      <c r="A5" s="13" t="s">
        <v>102</v>
      </c>
      <c r="B5" s="14">
        <v>4730</v>
      </c>
      <c r="C5" s="14">
        <v>4340</v>
      </c>
      <c r="D5" s="14">
        <v>3980</v>
      </c>
      <c r="E5" s="14">
        <v>4600</v>
      </c>
      <c r="F5" s="14">
        <v>3390</v>
      </c>
      <c r="G5" s="14">
        <v>1800</v>
      </c>
      <c r="H5" s="14">
        <v>2970</v>
      </c>
      <c r="I5" s="14">
        <v>4830</v>
      </c>
      <c r="J5" s="14">
        <v>2620</v>
      </c>
      <c r="K5" s="14">
        <v>4550</v>
      </c>
      <c r="L5" s="14">
        <v>1850</v>
      </c>
      <c r="M5" s="14">
        <v>2610</v>
      </c>
      <c r="N5" s="14">
        <v>3950</v>
      </c>
      <c r="O5" s="14">
        <v>4010</v>
      </c>
      <c r="P5" s="14">
        <v>3750</v>
      </c>
      <c r="Q5" s="14">
        <v>7290</v>
      </c>
      <c r="R5" s="14">
        <v>5970</v>
      </c>
      <c r="S5" s="14">
        <v>1190</v>
      </c>
      <c r="T5" s="14">
        <v>4730</v>
      </c>
      <c r="U5" s="14">
        <v>2110</v>
      </c>
      <c r="V5" s="14">
        <v>2610</v>
      </c>
      <c r="W5" s="14">
        <v>5590</v>
      </c>
      <c r="X5" s="14">
        <v>4160</v>
      </c>
      <c r="Y5" s="14">
        <v>5110</v>
      </c>
      <c r="Z5" s="14">
        <v>2920</v>
      </c>
      <c r="AA5" s="14">
        <v>1500</v>
      </c>
      <c r="AB5" s="14">
        <v>6060</v>
      </c>
      <c r="AC5" s="14">
        <v>4520</v>
      </c>
      <c r="AD5" s="14">
        <v>4300</v>
      </c>
      <c r="AE5" s="14">
        <v>7050</v>
      </c>
      <c r="AF5" s="14">
        <v>3270</v>
      </c>
      <c r="AG5" s="14">
        <v>3870</v>
      </c>
      <c r="AH5" s="14">
        <v>3910</v>
      </c>
      <c r="AI5" s="14">
        <v>2790</v>
      </c>
      <c r="AJ5" s="14">
        <v>3160</v>
      </c>
      <c r="AK5" s="14">
        <v>136070</v>
      </c>
    </row>
    <row r="6" spans="1:37" ht="15.6" customHeight="1" x14ac:dyDescent="0.2">
      <c r="A6" s="13" t="s">
        <v>103</v>
      </c>
      <c r="B6" s="14">
        <v>4740</v>
      </c>
      <c r="C6" s="14">
        <v>4290</v>
      </c>
      <c r="D6" s="14">
        <v>3960</v>
      </c>
      <c r="E6" s="14">
        <v>4590</v>
      </c>
      <c r="F6" s="14">
        <v>3390</v>
      </c>
      <c r="G6" s="14">
        <v>1780</v>
      </c>
      <c r="H6" s="14">
        <v>2930</v>
      </c>
      <c r="I6" s="14">
        <v>4810</v>
      </c>
      <c r="J6" s="14">
        <v>2620</v>
      </c>
      <c r="K6" s="14">
        <v>4520</v>
      </c>
      <c r="L6" s="14">
        <v>1880</v>
      </c>
      <c r="M6" s="14">
        <v>2620</v>
      </c>
      <c r="N6" s="14">
        <v>3950</v>
      </c>
      <c r="O6" s="14">
        <v>4010</v>
      </c>
      <c r="P6" s="14">
        <v>3790</v>
      </c>
      <c r="Q6" s="14">
        <v>7330</v>
      </c>
      <c r="R6" s="14">
        <v>5960</v>
      </c>
      <c r="S6" s="14">
        <v>1190</v>
      </c>
      <c r="T6" s="14">
        <v>4690</v>
      </c>
      <c r="U6" s="14">
        <v>2100</v>
      </c>
      <c r="V6" s="14">
        <v>2610</v>
      </c>
      <c r="W6" s="14">
        <v>5640</v>
      </c>
      <c r="X6" s="14">
        <v>4160</v>
      </c>
      <c r="Y6" s="14">
        <v>5060</v>
      </c>
      <c r="Z6" s="14">
        <v>2870</v>
      </c>
      <c r="AA6" s="14">
        <v>1500</v>
      </c>
      <c r="AB6" s="14">
        <v>6020</v>
      </c>
      <c r="AC6" s="14">
        <v>4520</v>
      </c>
      <c r="AD6" s="14">
        <v>4320</v>
      </c>
      <c r="AE6" s="14">
        <v>7080</v>
      </c>
      <c r="AF6" s="14">
        <v>3250</v>
      </c>
      <c r="AG6" s="14">
        <v>3840</v>
      </c>
      <c r="AH6" s="14">
        <v>3890</v>
      </c>
      <c r="AI6" s="14">
        <v>2820</v>
      </c>
      <c r="AJ6" s="14">
        <v>3190</v>
      </c>
      <c r="AK6" s="14">
        <v>135920</v>
      </c>
    </row>
    <row r="7" spans="1:37" ht="15.6" customHeight="1" x14ac:dyDescent="0.2">
      <c r="A7" s="13" t="s">
        <v>104</v>
      </c>
      <c r="B7" s="14">
        <v>4750</v>
      </c>
      <c r="C7" s="14">
        <v>4270</v>
      </c>
      <c r="D7" s="14">
        <v>3930</v>
      </c>
      <c r="E7" s="14">
        <v>4620</v>
      </c>
      <c r="F7" s="14">
        <v>3360</v>
      </c>
      <c r="G7" s="14">
        <v>1780</v>
      </c>
      <c r="H7" s="14">
        <v>2950</v>
      </c>
      <c r="I7" s="14">
        <v>4740</v>
      </c>
      <c r="J7" s="14">
        <v>2630</v>
      </c>
      <c r="K7" s="14">
        <v>4540</v>
      </c>
      <c r="L7" s="14">
        <v>1880</v>
      </c>
      <c r="M7" s="14">
        <v>2590</v>
      </c>
      <c r="N7" s="14">
        <v>3900</v>
      </c>
      <c r="O7" s="14">
        <v>4000</v>
      </c>
      <c r="P7" s="14">
        <v>3810</v>
      </c>
      <c r="Q7" s="14">
        <v>7330</v>
      </c>
      <c r="R7" s="14">
        <v>5960</v>
      </c>
      <c r="S7" s="14">
        <v>1200</v>
      </c>
      <c r="T7" s="14">
        <v>4650</v>
      </c>
      <c r="U7" s="14">
        <v>2100</v>
      </c>
      <c r="V7" s="14">
        <v>2600</v>
      </c>
      <c r="W7" s="14">
        <v>5580</v>
      </c>
      <c r="X7" s="14">
        <v>4110</v>
      </c>
      <c r="Y7" s="14">
        <v>5080</v>
      </c>
      <c r="Z7" s="14">
        <v>2890</v>
      </c>
      <c r="AA7" s="14">
        <v>1470</v>
      </c>
      <c r="AB7" s="14">
        <v>6000</v>
      </c>
      <c r="AC7" s="14">
        <v>4500</v>
      </c>
      <c r="AD7" s="14">
        <v>4330</v>
      </c>
      <c r="AE7" s="14">
        <v>7110</v>
      </c>
      <c r="AF7" s="14">
        <v>3240</v>
      </c>
      <c r="AG7" s="14">
        <v>3810</v>
      </c>
      <c r="AH7" s="14">
        <v>3830</v>
      </c>
      <c r="AI7" s="14">
        <v>2830</v>
      </c>
      <c r="AJ7" s="14">
        <v>3200</v>
      </c>
      <c r="AK7" s="14">
        <v>135540</v>
      </c>
    </row>
    <row r="8" spans="1:37" ht="15.6" customHeight="1" x14ac:dyDescent="0.2">
      <c r="A8" s="13" t="s">
        <v>105</v>
      </c>
      <c r="B8" s="14">
        <v>4760</v>
      </c>
      <c r="C8" s="14">
        <v>4280</v>
      </c>
      <c r="D8" s="14">
        <v>3900</v>
      </c>
      <c r="E8" s="14">
        <v>4600</v>
      </c>
      <c r="F8" s="14">
        <v>3340</v>
      </c>
      <c r="G8" s="14">
        <v>1750</v>
      </c>
      <c r="H8" s="14">
        <v>2930</v>
      </c>
      <c r="I8" s="14">
        <v>4680</v>
      </c>
      <c r="J8" s="14">
        <v>2670</v>
      </c>
      <c r="K8" s="14">
        <v>4550</v>
      </c>
      <c r="L8" s="14">
        <v>1860</v>
      </c>
      <c r="M8" s="14">
        <v>2570</v>
      </c>
      <c r="N8" s="14">
        <v>3820</v>
      </c>
      <c r="O8" s="14">
        <v>3970</v>
      </c>
      <c r="P8" s="14">
        <v>3830</v>
      </c>
      <c r="Q8" s="14">
        <v>7380</v>
      </c>
      <c r="R8" s="14">
        <v>5910</v>
      </c>
      <c r="S8" s="14">
        <v>1180</v>
      </c>
      <c r="T8" s="14">
        <v>4590</v>
      </c>
      <c r="U8" s="14">
        <v>2110</v>
      </c>
      <c r="V8" s="14">
        <v>2610</v>
      </c>
      <c r="W8" s="14">
        <v>5560</v>
      </c>
      <c r="X8" s="14">
        <v>4120</v>
      </c>
      <c r="Y8" s="14">
        <v>5050</v>
      </c>
      <c r="Z8" s="14">
        <v>2880</v>
      </c>
      <c r="AA8" s="14">
        <v>1460</v>
      </c>
      <c r="AB8" s="14">
        <v>5940</v>
      </c>
      <c r="AC8" s="14">
        <v>4500</v>
      </c>
      <c r="AD8" s="14">
        <v>4330</v>
      </c>
      <c r="AE8" s="14">
        <v>7120</v>
      </c>
      <c r="AF8" s="14">
        <v>3180</v>
      </c>
      <c r="AG8" s="14">
        <v>3800</v>
      </c>
      <c r="AH8" s="14">
        <v>3810</v>
      </c>
      <c r="AI8" s="14">
        <v>2850</v>
      </c>
      <c r="AJ8" s="14">
        <v>3200</v>
      </c>
      <c r="AK8" s="14">
        <v>135070</v>
      </c>
    </row>
    <row r="9" spans="1:37" ht="15.6" customHeight="1" x14ac:dyDescent="0.2">
      <c r="A9" s="13" t="s">
        <v>106</v>
      </c>
      <c r="B9" s="14">
        <v>4770</v>
      </c>
      <c r="C9" s="14">
        <v>4270</v>
      </c>
      <c r="D9" s="14">
        <v>3840</v>
      </c>
      <c r="E9" s="14">
        <v>4610</v>
      </c>
      <c r="F9" s="14">
        <v>3340</v>
      </c>
      <c r="G9" s="14">
        <v>1730</v>
      </c>
      <c r="H9" s="14">
        <v>2920</v>
      </c>
      <c r="I9" s="14">
        <v>4640</v>
      </c>
      <c r="J9" s="14">
        <v>2660</v>
      </c>
      <c r="K9" s="14">
        <v>4560</v>
      </c>
      <c r="L9" s="14">
        <v>1810</v>
      </c>
      <c r="M9" s="14">
        <v>2560</v>
      </c>
      <c r="N9" s="14">
        <v>3800</v>
      </c>
      <c r="O9" s="14">
        <v>3950</v>
      </c>
      <c r="P9" s="14">
        <v>3840</v>
      </c>
      <c r="Q9" s="14">
        <v>7360</v>
      </c>
      <c r="R9" s="14">
        <v>5880</v>
      </c>
      <c r="S9" s="14">
        <v>1160</v>
      </c>
      <c r="T9" s="14">
        <v>4540</v>
      </c>
      <c r="U9" s="14">
        <v>2080</v>
      </c>
      <c r="V9" s="14">
        <v>2610</v>
      </c>
      <c r="W9" s="14">
        <v>5560</v>
      </c>
      <c r="X9" s="14">
        <v>4140</v>
      </c>
      <c r="Y9" s="14">
        <v>5010</v>
      </c>
      <c r="Z9" s="14">
        <v>2830</v>
      </c>
      <c r="AA9" s="14">
        <v>1450</v>
      </c>
      <c r="AB9" s="14">
        <v>5910</v>
      </c>
      <c r="AC9" s="14">
        <v>4450</v>
      </c>
      <c r="AD9" s="14">
        <v>4350</v>
      </c>
      <c r="AE9" s="14">
        <v>7150</v>
      </c>
      <c r="AF9" s="14">
        <v>3190</v>
      </c>
      <c r="AG9" s="14">
        <v>3800</v>
      </c>
      <c r="AH9" s="14">
        <v>3760</v>
      </c>
      <c r="AI9" s="14">
        <v>2850</v>
      </c>
      <c r="AJ9" s="14">
        <v>3210</v>
      </c>
      <c r="AK9" s="14">
        <v>134610</v>
      </c>
    </row>
    <row r="10" spans="1:37" ht="15.6" customHeight="1" x14ac:dyDescent="0.2">
      <c r="A10" s="13" t="s">
        <v>107</v>
      </c>
      <c r="B10" s="14">
        <v>4790</v>
      </c>
      <c r="C10" s="14">
        <v>4310</v>
      </c>
      <c r="D10" s="14">
        <v>3820</v>
      </c>
      <c r="E10" s="14">
        <v>4620</v>
      </c>
      <c r="F10" s="14">
        <v>3330</v>
      </c>
      <c r="G10" s="14">
        <v>1720</v>
      </c>
      <c r="H10" s="14">
        <v>2910</v>
      </c>
      <c r="I10" s="14">
        <v>4620</v>
      </c>
      <c r="J10" s="14">
        <v>2640</v>
      </c>
      <c r="K10" s="14">
        <v>4530</v>
      </c>
      <c r="L10" s="14">
        <v>1780</v>
      </c>
      <c r="M10" s="14">
        <v>2590</v>
      </c>
      <c r="N10" s="14">
        <v>3770</v>
      </c>
      <c r="O10" s="14">
        <v>3940</v>
      </c>
      <c r="P10" s="14">
        <v>3850</v>
      </c>
      <c r="Q10" s="14">
        <v>7370</v>
      </c>
      <c r="R10" s="14">
        <v>5850</v>
      </c>
      <c r="S10" s="14">
        <v>1160</v>
      </c>
      <c r="T10" s="14">
        <v>4510</v>
      </c>
      <c r="U10" s="14">
        <v>2100</v>
      </c>
      <c r="V10" s="14">
        <v>2620</v>
      </c>
      <c r="W10" s="14">
        <v>5580</v>
      </c>
      <c r="X10" s="14">
        <v>4170</v>
      </c>
      <c r="Y10" s="14">
        <v>5020</v>
      </c>
      <c r="Z10" s="14">
        <v>2820</v>
      </c>
      <c r="AA10" s="14">
        <v>1460</v>
      </c>
      <c r="AB10" s="14">
        <v>5860</v>
      </c>
      <c r="AC10" s="14">
        <v>4460</v>
      </c>
      <c r="AD10" s="14">
        <v>4340</v>
      </c>
      <c r="AE10" s="14">
        <v>7190</v>
      </c>
      <c r="AF10" s="14">
        <v>3150</v>
      </c>
      <c r="AG10" s="14">
        <v>3750</v>
      </c>
      <c r="AH10" s="14">
        <v>3730</v>
      </c>
      <c r="AI10" s="14">
        <v>2840</v>
      </c>
      <c r="AJ10" s="14">
        <v>3230</v>
      </c>
      <c r="AK10" s="14">
        <v>134390</v>
      </c>
    </row>
    <row r="11" spans="1:37" ht="15.6" customHeight="1" x14ac:dyDescent="0.2">
      <c r="A11" s="13" t="s">
        <v>108</v>
      </c>
      <c r="B11" s="14">
        <v>4820</v>
      </c>
      <c r="C11" s="14">
        <v>4300</v>
      </c>
      <c r="D11" s="14">
        <v>3840</v>
      </c>
      <c r="E11" s="14">
        <v>4630</v>
      </c>
      <c r="F11" s="14">
        <v>3340</v>
      </c>
      <c r="G11" s="14">
        <v>1730</v>
      </c>
      <c r="H11" s="14">
        <v>2870</v>
      </c>
      <c r="I11" s="14">
        <v>4580</v>
      </c>
      <c r="J11" s="14">
        <v>2620</v>
      </c>
      <c r="K11" s="14">
        <v>4520</v>
      </c>
      <c r="L11" s="14">
        <v>1780</v>
      </c>
      <c r="M11" s="14">
        <v>2590</v>
      </c>
      <c r="N11" s="14">
        <v>3780</v>
      </c>
      <c r="O11" s="14">
        <v>3940</v>
      </c>
      <c r="P11" s="14">
        <v>3870</v>
      </c>
      <c r="Q11" s="14">
        <v>7370</v>
      </c>
      <c r="R11" s="14">
        <v>5810</v>
      </c>
      <c r="S11" s="14">
        <v>1160</v>
      </c>
      <c r="T11" s="14">
        <v>4460</v>
      </c>
      <c r="U11" s="14">
        <v>2090</v>
      </c>
      <c r="V11" s="14">
        <v>2620</v>
      </c>
      <c r="W11" s="14">
        <v>5560</v>
      </c>
      <c r="X11" s="14">
        <v>4130</v>
      </c>
      <c r="Y11" s="14">
        <v>5010</v>
      </c>
      <c r="Z11" s="14">
        <v>2810</v>
      </c>
      <c r="AA11" s="14">
        <v>1460</v>
      </c>
      <c r="AB11" s="14">
        <v>5850</v>
      </c>
      <c r="AC11" s="14">
        <v>4450</v>
      </c>
      <c r="AD11" s="14">
        <v>4320</v>
      </c>
      <c r="AE11" s="14">
        <v>7170</v>
      </c>
      <c r="AF11" s="14">
        <v>3150</v>
      </c>
      <c r="AG11" s="14">
        <v>3740</v>
      </c>
      <c r="AH11" s="14">
        <v>3700</v>
      </c>
      <c r="AI11" s="14">
        <v>2840</v>
      </c>
      <c r="AJ11" s="14">
        <v>3240</v>
      </c>
      <c r="AK11" s="14">
        <v>134140</v>
      </c>
    </row>
    <row r="12" spans="1:37" ht="15.6" customHeight="1" x14ac:dyDescent="0.2">
      <c r="A12" s="13" t="s">
        <v>109</v>
      </c>
      <c r="B12" s="14">
        <v>4860</v>
      </c>
      <c r="C12" s="14">
        <v>4290</v>
      </c>
      <c r="D12" s="14">
        <v>3860</v>
      </c>
      <c r="E12" s="14">
        <v>4640</v>
      </c>
      <c r="F12" s="14">
        <v>3340</v>
      </c>
      <c r="G12" s="14">
        <v>1740</v>
      </c>
      <c r="H12" s="14">
        <v>2850</v>
      </c>
      <c r="I12" s="14">
        <v>4610</v>
      </c>
      <c r="J12" s="14">
        <v>2650</v>
      </c>
      <c r="K12" s="14">
        <v>4550</v>
      </c>
      <c r="L12" s="14">
        <v>1750</v>
      </c>
      <c r="M12" s="14">
        <v>2600</v>
      </c>
      <c r="N12" s="14">
        <v>3760</v>
      </c>
      <c r="O12" s="14">
        <v>3920</v>
      </c>
      <c r="P12" s="14">
        <v>3880</v>
      </c>
      <c r="Q12" s="14">
        <v>7410</v>
      </c>
      <c r="R12" s="14">
        <v>5820</v>
      </c>
      <c r="S12" s="14">
        <v>1150</v>
      </c>
      <c r="T12" s="14">
        <v>4480</v>
      </c>
      <c r="U12" s="14">
        <v>2090</v>
      </c>
      <c r="V12" s="14">
        <v>2640</v>
      </c>
      <c r="W12" s="14">
        <v>5550</v>
      </c>
      <c r="X12" s="14">
        <v>4150</v>
      </c>
      <c r="Y12" s="14">
        <v>5000</v>
      </c>
      <c r="Z12" s="14">
        <v>2810</v>
      </c>
      <c r="AA12" s="14">
        <v>1460</v>
      </c>
      <c r="AB12" s="14">
        <v>5810</v>
      </c>
      <c r="AC12" s="14">
        <v>4480</v>
      </c>
      <c r="AD12" s="14">
        <v>4330</v>
      </c>
      <c r="AE12" s="14">
        <v>7220</v>
      </c>
      <c r="AF12" s="14">
        <v>3170</v>
      </c>
      <c r="AG12" s="14">
        <v>3730</v>
      </c>
      <c r="AH12" s="14">
        <v>3690</v>
      </c>
      <c r="AI12" s="14">
        <v>2860</v>
      </c>
      <c r="AJ12" s="14">
        <v>3250</v>
      </c>
      <c r="AK12" s="14">
        <v>134360</v>
      </c>
    </row>
    <row r="13" spans="1:37" ht="15.6" customHeight="1" x14ac:dyDescent="0.2">
      <c r="A13" s="13" t="s">
        <v>110</v>
      </c>
      <c r="B13" s="14">
        <v>4920</v>
      </c>
      <c r="C13" s="14">
        <v>4280</v>
      </c>
      <c r="D13" s="14">
        <v>3860</v>
      </c>
      <c r="E13" s="14">
        <v>4670</v>
      </c>
      <c r="F13" s="14">
        <v>3370</v>
      </c>
      <c r="G13" s="14">
        <v>1730</v>
      </c>
      <c r="H13" s="14">
        <v>2860</v>
      </c>
      <c r="I13" s="14">
        <v>4610</v>
      </c>
      <c r="J13" s="14">
        <v>2650</v>
      </c>
      <c r="K13" s="14">
        <v>4590</v>
      </c>
      <c r="L13" s="14">
        <v>1740</v>
      </c>
      <c r="M13" s="14">
        <v>2610</v>
      </c>
      <c r="N13" s="14">
        <v>3820</v>
      </c>
      <c r="O13" s="14">
        <v>3950</v>
      </c>
      <c r="P13" s="14">
        <v>3930</v>
      </c>
      <c r="Q13" s="14">
        <v>7490</v>
      </c>
      <c r="R13" s="14">
        <v>5880</v>
      </c>
      <c r="S13" s="14">
        <v>1150</v>
      </c>
      <c r="T13" s="14">
        <v>4470</v>
      </c>
      <c r="U13" s="14">
        <v>2090</v>
      </c>
      <c r="V13" s="14">
        <v>2650</v>
      </c>
      <c r="W13" s="14">
        <v>5580</v>
      </c>
      <c r="X13" s="14">
        <v>4180</v>
      </c>
      <c r="Y13" s="14">
        <v>5010</v>
      </c>
      <c r="Z13" s="14">
        <v>2820</v>
      </c>
      <c r="AA13" s="14">
        <v>1460</v>
      </c>
      <c r="AB13" s="14">
        <v>5840</v>
      </c>
      <c r="AC13" s="14">
        <v>4560</v>
      </c>
      <c r="AD13" s="14">
        <v>4350</v>
      </c>
      <c r="AE13" s="14">
        <v>7260</v>
      </c>
      <c r="AF13" s="14">
        <v>3180</v>
      </c>
      <c r="AG13" s="14">
        <v>3760</v>
      </c>
      <c r="AH13" s="14">
        <v>3700</v>
      </c>
      <c r="AI13" s="14">
        <v>2870</v>
      </c>
      <c r="AJ13" s="14">
        <v>3280</v>
      </c>
      <c r="AK13" s="14">
        <v>135150</v>
      </c>
    </row>
    <row r="14" spans="1:37" ht="15.6" customHeight="1" x14ac:dyDescent="0.2">
      <c r="A14" s="13" t="s">
        <v>111</v>
      </c>
      <c r="B14" s="14">
        <v>4980</v>
      </c>
      <c r="C14" s="14">
        <v>4320</v>
      </c>
      <c r="D14" s="14">
        <v>3860</v>
      </c>
      <c r="E14" s="14">
        <v>4700</v>
      </c>
      <c r="F14" s="14">
        <v>3380</v>
      </c>
      <c r="G14" s="14">
        <v>1730</v>
      </c>
      <c r="H14" s="14">
        <v>2860</v>
      </c>
      <c r="I14" s="14">
        <v>4640</v>
      </c>
      <c r="J14" s="14">
        <v>2660</v>
      </c>
      <c r="K14" s="14">
        <v>4610</v>
      </c>
      <c r="L14" s="14">
        <v>1760</v>
      </c>
      <c r="M14" s="14">
        <v>2640</v>
      </c>
      <c r="N14" s="14">
        <v>3830</v>
      </c>
      <c r="O14" s="14">
        <v>3990</v>
      </c>
      <c r="P14" s="14">
        <v>3950</v>
      </c>
      <c r="Q14" s="14">
        <v>7540</v>
      </c>
      <c r="R14" s="14">
        <v>5870</v>
      </c>
      <c r="S14" s="14">
        <v>1150</v>
      </c>
      <c r="T14" s="14">
        <v>4510</v>
      </c>
      <c r="U14" s="14">
        <v>2090</v>
      </c>
      <c r="V14" s="14">
        <v>2680</v>
      </c>
      <c r="W14" s="14">
        <v>5670</v>
      </c>
      <c r="X14" s="14">
        <v>4200</v>
      </c>
      <c r="Y14" s="14">
        <v>5030</v>
      </c>
      <c r="Z14" s="14">
        <v>2820</v>
      </c>
      <c r="AA14" s="14">
        <v>1450</v>
      </c>
      <c r="AB14" s="14">
        <v>5840</v>
      </c>
      <c r="AC14" s="14">
        <v>4580</v>
      </c>
      <c r="AD14" s="14">
        <v>4390</v>
      </c>
      <c r="AE14" s="14">
        <v>7330</v>
      </c>
      <c r="AF14" s="14">
        <v>3200</v>
      </c>
      <c r="AG14" s="14">
        <v>3790</v>
      </c>
      <c r="AH14" s="14">
        <v>3710</v>
      </c>
      <c r="AI14" s="14">
        <v>2910</v>
      </c>
      <c r="AJ14" s="14">
        <v>3300</v>
      </c>
      <c r="AK14" s="14">
        <v>135970</v>
      </c>
    </row>
    <row r="15" spans="1:37" ht="15.6" customHeight="1" x14ac:dyDescent="0.2">
      <c r="A15" s="13" t="s">
        <v>112</v>
      </c>
      <c r="B15" s="14">
        <v>4960</v>
      </c>
      <c r="C15" s="14">
        <v>4310</v>
      </c>
      <c r="D15" s="14">
        <v>3880</v>
      </c>
      <c r="E15" s="14">
        <v>4710</v>
      </c>
      <c r="F15" s="14">
        <v>3400</v>
      </c>
      <c r="G15" s="14">
        <v>1750</v>
      </c>
      <c r="H15" s="14">
        <v>2890</v>
      </c>
      <c r="I15" s="14">
        <v>4680</v>
      </c>
      <c r="J15" s="14">
        <v>2650</v>
      </c>
      <c r="K15" s="14">
        <v>4590</v>
      </c>
      <c r="L15" s="14">
        <v>1790</v>
      </c>
      <c r="M15" s="14">
        <v>2660</v>
      </c>
      <c r="N15" s="14">
        <v>3880</v>
      </c>
      <c r="O15" s="14">
        <v>3980</v>
      </c>
      <c r="P15" s="14">
        <v>3980</v>
      </c>
      <c r="Q15" s="14">
        <v>7550</v>
      </c>
      <c r="R15" s="14">
        <v>5850</v>
      </c>
      <c r="S15" s="14">
        <v>1170</v>
      </c>
      <c r="T15" s="14">
        <v>4530</v>
      </c>
      <c r="U15" s="14">
        <v>2090</v>
      </c>
      <c r="V15" s="14">
        <v>2660</v>
      </c>
      <c r="W15" s="14">
        <v>5700</v>
      </c>
      <c r="X15" s="14">
        <v>4230</v>
      </c>
      <c r="Y15" s="14">
        <v>5030</v>
      </c>
      <c r="Z15" s="14">
        <v>2820</v>
      </c>
      <c r="AA15" s="14">
        <v>1450</v>
      </c>
      <c r="AB15" s="14">
        <v>5840</v>
      </c>
      <c r="AC15" s="14">
        <v>4600</v>
      </c>
      <c r="AD15" s="14">
        <v>4420</v>
      </c>
      <c r="AE15" s="14">
        <v>7360</v>
      </c>
      <c r="AF15" s="14">
        <v>3190</v>
      </c>
      <c r="AG15" s="14">
        <v>3780</v>
      </c>
      <c r="AH15" s="14">
        <v>3720</v>
      </c>
      <c r="AI15" s="14">
        <v>2920</v>
      </c>
      <c r="AJ15" s="14">
        <v>3310</v>
      </c>
      <c r="AK15" s="14">
        <v>136340</v>
      </c>
    </row>
    <row r="16" spans="1:37" ht="15.6" customHeight="1" x14ac:dyDescent="0.2">
      <c r="A16" s="13" t="s">
        <v>113</v>
      </c>
      <c r="B16" s="14">
        <v>5040</v>
      </c>
      <c r="C16" s="14">
        <v>4340</v>
      </c>
      <c r="D16" s="14">
        <v>3930</v>
      </c>
      <c r="E16" s="14">
        <v>4760</v>
      </c>
      <c r="F16" s="14">
        <v>3470</v>
      </c>
      <c r="G16" s="14">
        <v>1780</v>
      </c>
      <c r="H16" s="14">
        <v>2920</v>
      </c>
      <c r="I16" s="14">
        <v>4730</v>
      </c>
      <c r="J16" s="14">
        <v>2670</v>
      </c>
      <c r="K16" s="14">
        <v>4650</v>
      </c>
      <c r="L16" s="14">
        <v>1820</v>
      </c>
      <c r="M16" s="14">
        <v>2670</v>
      </c>
      <c r="N16" s="14">
        <v>3930</v>
      </c>
      <c r="O16" s="14">
        <v>4040</v>
      </c>
      <c r="P16" s="14">
        <v>4020</v>
      </c>
      <c r="Q16" s="14">
        <v>7650</v>
      </c>
      <c r="R16" s="14">
        <v>5900</v>
      </c>
      <c r="S16" s="14">
        <v>1190</v>
      </c>
      <c r="T16" s="14">
        <v>4560</v>
      </c>
      <c r="U16" s="14">
        <v>2130</v>
      </c>
      <c r="V16" s="14">
        <v>2680</v>
      </c>
      <c r="W16" s="14">
        <v>5770</v>
      </c>
      <c r="X16" s="14">
        <v>4260</v>
      </c>
      <c r="Y16" s="14">
        <v>5070</v>
      </c>
      <c r="Z16" s="14">
        <v>2840</v>
      </c>
      <c r="AA16" s="14">
        <v>1460</v>
      </c>
      <c r="AB16" s="14">
        <v>5880</v>
      </c>
      <c r="AC16" s="14">
        <v>4660</v>
      </c>
      <c r="AD16" s="14">
        <v>4500</v>
      </c>
      <c r="AE16" s="14">
        <v>7500</v>
      </c>
      <c r="AF16" s="14">
        <v>3230</v>
      </c>
      <c r="AG16" s="14">
        <v>3810</v>
      </c>
      <c r="AH16" s="14">
        <v>3750</v>
      </c>
      <c r="AI16" s="14">
        <v>2960</v>
      </c>
      <c r="AJ16" s="14">
        <v>3360</v>
      </c>
      <c r="AK16" s="14">
        <v>137890</v>
      </c>
    </row>
    <row r="17" spans="1:37" ht="15.6" customHeight="1" x14ac:dyDescent="0.2">
      <c r="A17" s="13" t="s">
        <v>114</v>
      </c>
      <c r="B17" s="14">
        <v>5130</v>
      </c>
      <c r="C17" s="14">
        <v>4380</v>
      </c>
      <c r="D17" s="14">
        <v>4010</v>
      </c>
      <c r="E17" s="14">
        <v>4860</v>
      </c>
      <c r="F17" s="14">
        <v>3510</v>
      </c>
      <c r="G17" s="14">
        <v>1800</v>
      </c>
      <c r="H17" s="14">
        <v>2970</v>
      </c>
      <c r="I17" s="14">
        <v>4820</v>
      </c>
      <c r="J17" s="14">
        <v>2680</v>
      </c>
      <c r="K17" s="14">
        <v>4690</v>
      </c>
      <c r="L17" s="14">
        <v>1880</v>
      </c>
      <c r="M17" s="14">
        <v>2690</v>
      </c>
      <c r="N17" s="14">
        <v>3990</v>
      </c>
      <c r="O17" s="14">
        <v>4080</v>
      </c>
      <c r="P17" s="14">
        <v>4070</v>
      </c>
      <c r="Q17" s="14">
        <v>7800</v>
      </c>
      <c r="R17" s="14">
        <v>6000</v>
      </c>
      <c r="S17" s="14">
        <v>1210</v>
      </c>
      <c r="T17" s="14">
        <v>4600</v>
      </c>
      <c r="U17" s="14">
        <v>2160</v>
      </c>
      <c r="V17" s="14">
        <v>2720</v>
      </c>
      <c r="W17" s="14">
        <v>5900</v>
      </c>
      <c r="X17" s="14">
        <v>4330</v>
      </c>
      <c r="Y17" s="14">
        <v>5180</v>
      </c>
      <c r="Z17" s="14">
        <v>2870</v>
      </c>
      <c r="AA17" s="14">
        <v>1480</v>
      </c>
      <c r="AB17" s="14">
        <v>6000</v>
      </c>
      <c r="AC17" s="14">
        <v>4710</v>
      </c>
      <c r="AD17" s="14">
        <v>4610</v>
      </c>
      <c r="AE17" s="14">
        <v>7610</v>
      </c>
      <c r="AF17" s="14">
        <v>3290</v>
      </c>
      <c r="AG17" s="14">
        <v>3860</v>
      </c>
      <c r="AH17" s="14">
        <v>3780</v>
      </c>
      <c r="AI17" s="14">
        <v>2990</v>
      </c>
      <c r="AJ17" s="14">
        <v>3390</v>
      </c>
      <c r="AK17" s="14">
        <v>140040</v>
      </c>
    </row>
    <row r="18" spans="1:37" ht="15.6" customHeight="1" x14ac:dyDescent="0.2">
      <c r="A18" s="13" t="s">
        <v>115</v>
      </c>
      <c r="B18" s="14">
        <v>5170</v>
      </c>
      <c r="C18" s="14">
        <v>4420</v>
      </c>
      <c r="D18" s="14">
        <v>4080</v>
      </c>
      <c r="E18" s="14">
        <v>4920</v>
      </c>
      <c r="F18" s="14">
        <v>3550</v>
      </c>
      <c r="G18" s="14">
        <v>1820</v>
      </c>
      <c r="H18" s="14">
        <v>2990</v>
      </c>
      <c r="I18" s="14">
        <v>4860</v>
      </c>
      <c r="J18" s="14">
        <v>2710</v>
      </c>
      <c r="K18" s="14">
        <v>4720</v>
      </c>
      <c r="L18" s="14">
        <v>1910</v>
      </c>
      <c r="M18" s="14">
        <v>2710</v>
      </c>
      <c r="N18" s="14">
        <v>4050</v>
      </c>
      <c r="O18" s="14">
        <v>4100</v>
      </c>
      <c r="P18" s="14">
        <v>4130</v>
      </c>
      <c r="Q18" s="14">
        <v>7900</v>
      </c>
      <c r="R18" s="14">
        <v>6060</v>
      </c>
      <c r="S18" s="14">
        <v>1210</v>
      </c>
      <c r="T18" s="14">
        <v>4650</v>
      </c>
      <c r="U18" s="14">
        <v>2200</v>
      </c>
      <c r="V18" s="14">
        <v>2750</v>
      </c>
      <c r="W18" s="14">
        <v>5990</v>
      </c>
      <c r="X18" s="14">
        <v>4410</v>
      </c>
      <c r="Y18" s="14">
        <v>5220</v>
      </c>
      <c r="Z18" s="14">
        <v>2920</v>
      </c>
      <c r="AA18" s="14">
        <v>1490</v>
      </c>
      <c r="AB18" s="14">
        <v>6060</v>
      </c>
      <c r="AC18" s="14">
        <v>4760</v>
      </c>
      <c r="AD18" s="14">
        <v>4640</v>
      </c>
      <c r="AE18" s="14">
        <v>7680</v>
      </c>
      <c r="AF18" s="14">
        <v>3330</v>
      </c>
      <c r="AG18" s="14">
        <v>3900</v>
      </c>
      <c r="AH18" s="14">
        <v>3810</v>
      </c>
      <c r="AI18" s="14">
        <v>3040</v>
      </c>
      <c r="AJ18" s="14">
        <v>3460</v>
      </c>
      <c r="AK18" s="14">
        <v>141600</v>
      </c>
    </row>
    <row r="19" spans="1:37" ht="15.6" customHeight="1" x14ac:dyDescent="0.2">
      <c r="A19" s="13" t="s">
        <v>116</v>
      </c>
      <c r="B19" s="14">
        <v>5250</v>
      </c>
      <c r="C19" s="14">
        <v>4490</v>
      </c>
      <c r="D19" s="14">
        <v>4150</v>
      </c>
      <c r="E19" s="14">
        <v>5010</v>
      </c>
      <c r="F19" s="14">
        <v>3570</v>
      </c>
      <c r="G19" s="14">
        <v>1840</v>
      </c>
      <c r="H19" s="14">
        <v>3040</v>
      </c>
      <c r="I19" s="14">
        <v>4950</v>
      </c>
      <c r="J19" s="14">
        <v>2740</v>
      </c>
      <c r="K19" s="14">
        <v>4760</v>
      </c>
      <c r="L19" s="14">
        <v>1950</v>
      </c>
      <c r="M19" s="14">
        <v>2730</v>
      </c>
      <c r="N19" s="14">
        <v>4100</v>
      </c>
      <c r="O19" s="14">
        <v>4170</v>
      </c>
      <c r="P19" s="14">
        <v>4220</v>
      </c>
      <c r="Q19" s="14">
        <v>8000</v>
      </c>
      <c r="R19" s="14">
        <v>6130</v>
      </c>
      <c r="S19" s="14">
        <v>1220</v>
      </c>
      <c r="T19" s="14">
        <v>4670</v>
      </c>
      <c r="U19" s="14">
        <v>2240</v>
      </c>
      <c r="V19" s="14">
        <v>2760</v>
      </c>
      <c r="W19" s="14">
        <v>6070</v>
      </c>
      <c r="X19" s="14">
        <v>4470</v>
      </c>
      <c r="Y19" s="14">
        <v>5290</v>
      </c>
      <c r="Z19" s="14">
        <v>2940</v>
      </c>
      <c r="AA19" s="14">
        <v>1510</v>
      </c>
      <c r="AB19" s="14">
        <v>6140</v>
      </c>
      <c r="AC19" s="14">
        <v>4820</v>
      </c>
      <c r="AD19" s="14">
        <v>4740</v>
      </c>
      <c r="AE19" s="14">
        <v>7820</v>
      </c>
      <c r="AF19" s="14">
        <v>3370</v>
      </c>
      <c r="AG19" s="14">
        <v>3960</v>
      </c>
      <c r="AH19" s="14">
        <v>3830</v>
      </c>
      <c r="AI19" s="14">
        <v>3110</v>
      </c>
      <c r="AJ19" s="14">
        <v>3490</v>
      </c>
      <c r="AK19" s="14">
        <v>143520</v>
      </c>
    </row>
    <row r="20" spans="1:37" ht="15.6" customHeight="1" x14ac:dyDescent="0.2">
      <c r="A20" s="13" t="s">
        <v>117</v>
      </c>
      <c r="B20" s="14">
        <v>5350</v>
      </c>
      <c r="C20" s="14">
        <v>4530</v>
      </c>
      <c r="D20" s="14">
        <v>4210</v>
      </c>
      <c r="E20" s="14">
        <v>5060</v>
      </c>
      <c r="F20" s="14">
        <v>3620</v>
      </c>
      <c r="G20" s="14">
        <v>1860</v>
      </c>
      <c r="H20" s="14">
        <v>3080</v>
      </c>
      <c r="I20" s="14">
        <v>5040</v>
      </c>
      <c r="J20" s="14">
        <v>2790</v>
      </c>
      <c r="K20" s="14">
        <v>4830</v>
      </c>
      <c r="L20" s="14">
        <v>1990</v>
      </c>
      <c r="M20" s="14">
        <v>2780</v>
      </c>
      <c r="N20" s="14">
        <v>4130</v>
      </c>
      <c r="O20" s="14">
        <v>4230</v>
      </c>
      <c r="P20" s="14">
        <v>4270</v>
      </c>
      <c r="Q20" s="14">
        <v>8080</v>
      </c>
      <c r="R20" s="14">
        <v>6200</v>
      </c>
      <c r="S20" s="14">
        <v>1240</v>
      </c>
      <c r="T20" s="14">
        <v>4690</v>
      </c>
      <c r="U20" s="14">
        <v>2300</v>
      </c>
      <c r="V20" s="14">
        <v>2800</v>
      </c>
      <c r="W20" s="14">
        <v>6100</v>
      </c>
      <c r="X20" s="14">
        <v>4560</v>
      </c>
      <c r="Y20" s="14">
        <v>5350</v>
      </c>
      <c r="Z20" s="14">
        <v>2940</v>
      </c>
      <c r="AA20" s="14">
        <v>1510</v>
      </c>
      <c r="AB20" s="14">
        <v>6200</v>
      </c>
      <c r="AC20" s="14">
        <v>4830</v>
      </c>
      <c r="AD20" s="14">
        <v>4790</v>
      </c>
      <c r="AE20" s="14">
        <v>7890</v>
      </c>
      <c r="AF20" s="14">
        <v>3430</v>
      </c>
      <c r="AG20" s="14">
        <v>4010</v>
      </c>
      <c r="AH20" s="14">
        <v>3860</v>
      </c>
      <c r="AI20" s="14">
        <v>3160</v>
      </c>
      <c r="AJ20" s="14">
        <v>3520</v>
      </c>
      <c r="AK20" s="14">
        <v>145230</v>
      </c>
    </row>
    <row r="21" spans="1:37" ht="15.6" customHeight="1" x14ac:dyDescent="0.2">
      <c r="A21" s="13" t="s">
        <v>118</v>
      </c>
      <c r="B21" s="14">
        <v>5420</v>
      </c>
      <c r="C21" s="14">
        <v>4620</v>
      </c>
      <c r="D21" s="14">
        <v>4260</v>
      </c>
      <c r="E21" s="14">
        <v>5110</v>
      </c>
      <c r="F21" s="14">
        <v>3660</v>
      </c>
      <c r="G21" s="14">
        <v>1900</v>
      </c>
      <c r="H21" s="14">
        <v>3090</v>
      </c>
      <c r="I21" s="14">
        <v>5090</v>
      </c>
      <c r="J21" s="14">
        <v>2810</v>
      </c>
      <c r="K21" s="14">
        <v>4870</v>
      </c>
      <c r="L21" s="14">
        <v>2020</v>
      </c>
      <c r="M21" s="14">
        <v>2830</v>
      </c>
      <c r="N21" s="14">
        <v>4160</v>
      </c>
      <c r="O21" s="14">
        <v>4280</v>
      </c>
      <c r="P21" s="14">
        <v>4330</v>
      </c>
      <c r="Q21" s="14">
        <v>8180</v>
      </c>
      <c r="R21" s="14">
        <v>6260</v>
      </c>
      <c r="S21" s="14">
        <v>1240</v>
      </c>
      <c r="T21" s="14">
        <v>4740</v>
      </c>
      <c r="U21" s="14">
        <v>2330</v>
      </c>
      <c r="V21" s="14">
        <v>2850</v>
      </c>
      <c r="W21" s="14">
        <v>6170</v>
      </c>
      <c r="X21" s="14">
        <v>4620</v>
      </c>
      <c r="Y21" s="14">
        <v>5440</v>
      </c>
      <c r="Z21" s="14">
        <v>2960</v>
      </c>
      <c r="AA21" s="14">
        <v>1530</v>
      </c>
      <c r="AB21" s="14">
        <v>6290</v>
      </c>
      <c r="AC21" s="14">
        <v>4900</v>
      </c>
      <c r="AD21" s="14">
        <v>4820</v>
      </c>
      <c r="AE21" s="14">
        <v>7980</v>
      </c>
      <c r="AF21" s="14">
        <v>3500</v>
      </c>
      <c r="AG21" s="14">
        <v>4040</v>
      </c>
      <c r="AH21" s="14">
        <v>3900</v>
      </c>
      <c r="AI21" s="14">
        <v>3190</v>
      </c>
      <c r="AJ21" s="14">
        <v>3560</v>
      </c>
      <c r="AK21" s="14">
        <v>146930</v>
      </c>
    </row>
    <row r="22" spans="1:37" ht="15.6" customHeight="1" x14ac:dyDescent="0.2">
      <c r="A22" s="13" t="s">
        <v>119</v>
      </c>
      <c r="B22" s="14">
        <v>5480</v>
      </c>
      <c r="C22" s="14">
        <v>4680</v>
      </c>
      <c r="D22" s="14">
        <v>4310</v>
      </c>
      <c r="E22" s="14">
        <v>5150</v>
      </c>
      <c r="F22" s="14">
        <v>3680</v>
      </c>
      <c r="G22" s="14">
        <v>1930</v>
      </c>
      <c r="H22" s="14">
        <v>3140</v>
      </c>
      <c r="I22" s="14">
        <v>5150</v>
      </c>
      <c r="J22" s="14">
        <v>2820</v>
      </c>
      <c r="K22" s="14">
        <v>4900</v>
      </c>
      <c r="L22" s="14">
        <v>2030</v>
      </c>
      <c r="M22" s="14">
        <v>2880</v>
      </c>
      <c r="N22" s="14">
        <v>4170</v>
      </c>
      <c r="O22" s="14">
        <v>4350</v>
      </c>
      <c r="P22" s="14">
        <v>4390</v>
      </c>
      <c r="Q22" s="14">
        <v>8240</v>
      </c>
      <c r="R22" s="14">
        <v>6330</v>
      </c>
      <c r="S22" s="14">
        <v>1240</v>
      </c>
      <c r="T22" s="14">
        <v>4810</v>
      </c>
      <c r="U22" s="14">
        <v>2370</v>
      </c>
      <c r="V22" s="14">
        <v>2890</v>
      </c>
      <c r="W22" s="14">
        <v>6210</v>
      </c>
      <c r="X22" s="14">
        <v>4680</v>
      </c>
      <c r="Y22" s="14">
        <v>5490</v>
      </c>
      <c r="Z22" s="14">
        <v>2970</v>
      </c>
      <c r="AA22" s="14">
        <v>1570</v>
      </c>
      <c r="AB22" s="14">
        <v>6360</v>
      </c>
      <c r="AC22" s="14">
        <v>4950</v>
      </c>
      <c r="AD22" s="14">
        <v>4880</v>
      </c>
      <c r="AE22" s="14">
        <v>8060</v>
      </c>
      <c r="AF22" s="14">
        <v>3540</v>
      </c>
      <c r="AG22" s="14">
        <v>4070</v>
      </c>
      <c r="AH22" s="14">
        <v>3930</v>
      </c>
      <c r="AI22" s="14">
        <v>3220</v>
      </c>
      <c r="AJ22" s="14">
        <v>3600</v>
      </c>
      <c r="AK22" s="14">
        <v>148470</v>
      </c>
    </row>
    <row r="23" spans="1:37" ht="15.6" customHeight="1" x14ac:dyDescent="0.2">
      <c r="A23" s="13" t="s">
        <v>120</v>
      </c>
      <c r="B23" s="14">
        <v>5510</v>
      </c>
      <c r="C23" s="14">
        <v>4690</v>
      </c>
      <c r="D23" s="14">
        <v>4320</v>
      </c>
      <c r="E23" s="14">
        <v>5160</v>
      </c>
      <c r="F23" s="14">
        <v>3700</v>
      </c>
      <c r="G23" s="14">
        <v>1920</v>
      </c>
      <c r="H23" s="14">
        <v>3160</v>
      </c>
      <c r="I23" s="14">
        <v>5130</v>
      </c>
      <c r="J23" s="14">
        <v>2840</v>
      </c>
      <c r="K23" s="14">
        <v>4930</v>
      </c>
      <c r="L23" s="14">
        <v>2040</v>
      </c>
      <c r="M23" s="14">
        <v>2900</v>
      </c>
      <c r="N23" s="14">
        <v>4210</v>
      </c>
      <c r="O23" s="14">
        <v>4360</v>
      </c>
      <c r="P23" s="14">
        <v>4440</v>
      </c>
      <c r="Q23" s="14">
        <v>8220</v>
      </c>
      <c r="R23" s="14">
        <v>6330</v>
      </c>
      <c r="S23" s="14">
        <v>1240</v>
      </c>
      <c r="T23" s="14">
        <v>4810</v>
      </c>
      <c r="U23" s="14">
        <v>2370</v>
      </c>
      <c r="V23" s="14">
        <v>2880</v>
      </c>
      <c r="W23" s="14">
        <v>6210</v>
      </c>
      <c r="X23" s="14">
        <v>4700</v>
      </c>
      <c r="Y23" s="14">
        <v>5520</v>
      </c>
      <c r="Z23" s="14">
        <v>2990</v>
      </c>
      <c r="AA23" s="14">
        <v>1590</v>
      </c>
      <c r="AB23" s="14">
        <v>6380</v>
      </c>
      <c r="AC23" s="14">
        <v>4970</v>
      </c>
      <c r="AD23" s="14">
        <v>4860</v>
      </c>
      <c r="AE23" s="14">
        <v>8110</v>
      </c>
      <c r="AF23" s="14">
        <v>3570</v>
      </c>
      <c r="AG23" s="14">
        <v>4070</v>
      </c>
      <c r="AH23" s="14">
        <v>3930</v>
      </c>
      <c r="AI23" s="14">
        <v>3220</v>
      </c>
      <c r="AJ23" s="14">
        <v>3620</v>
      </c>
      <c r="AK23" s="14">
        <v>148870</v>
      </c>
    </row>
    <row r="24" spans="1:37" ht="15.6" customHeight="1" x14ac:dyDescent="0.2">
      <c r="A24" s="13" t="s">
        <v>121</v>
      </c>
      <c r="B24" s="14">
        <v>5560</v>
      </c>
      <c r="C24" s="14">
        <v>4730</v>
      </c>
      <c r="D24" s="14">
        <v>4340</v>
      </c>
      <c r="E24" s="14">
        <v>5210</v>
      </c>
      <c r="F24" s="14">
        <v>3730</v>
      </c>
      <c r="G24" s="14">
        <v>1940</v>
      </c>
      <c r="H24" s="14">
        <v>3180</v>
      </c>
      <c r="I24" s="14">
        <v>5150</v>
      </c>
      <c r="J24" s="14">
        <v>2880</v>
      </c>
      <c r="K24" s="14">
        <v>4950</v>
      </c>
      <c r="L24" s="14">
        <v>2030</v>
      </c>
      <c r="M24" s="14">
        <v>2900</v>
      </c>
      <c r="N24" s="14">
        <v>4210</v>
      </c>
      <c r="O24" s="14">
        <v>4370</v>
      </c>
      <c r="P24" s="14">
        <v>4470</v>
      </c>
      <c r="Q24" s="14">
        <v>8320</v>
      </c>
      <c r="R24" s="14">
        <v>6380</v>
      </c>
      <c r="S24" s="14">
        <v>1250</v>
      </c>
      <c r="T24" s="14">
        <v>4850</v>
      </c>
      <c r="U24" s="14">
        <v>2400</v>
      </c>
      <c r="V24" s="14">
        <v>2910</v>
      </c>
      <c r="W24" s="14">
        <v>6220</v>
      </c>
      <c r="X24" s="14">
        <v>4710</v>
      </c>
      <c r="Y24" s="14">
        <v>5530</v>
      </c>
      <c r="Z24" s="14">
        <v>3040</v>
      </c>
      <c r="AA24" s="14">
        <v>1630</v>
      </c>
      <c r="AB24" s="14">
        <v>6430</v>
      </c>
      <c r="AC24" s="14">
        <v>5030</v>
      </c>
      <c r="AD24" s="14">
        <v>4920</v>
      </c>
      <c r="AE24" s="14">
        <v>8160</v>
      </c>
      <c r="AF24" s="14">
        <v>3580</v>
      </c>
      <c r="AG24" s="14">
        <v>4120</v>
      </c>
      <c r="AH24" s="14">
        <v>3920</v>
      </c>
      <c r="AI24" s="14">
        <v>3230</v>
      </c>
      <c r="AJ24" s="14">
        <v>3660</v>
      </c>
      <c r="AK24" s="14">
        <v>149930</v>
      </c>
    </row>
    <row r="25" spans="1:37" ht="15.6" customHeight="1" x14ac:dyDescent="0.2">
      <c r="A25" s="13" t="s">
        <v>122</v>
      </c>
      <c r="B25" s="14">
        <v>5610</v>
      </c>
      <c r="C25" s="14">
        <v>4770</v>
      </c>
      <c r="D25" s="14">
        <v>4340</v>
      </c>
      <c r="E25" s="14">
        <v>5190</v>
      </c>
      <c r="F25" s="14">
        <v>3730</v>
      </c>
      <c r="G25" s="14">
        <v>1960</v>
      </c>
      <c r="H25" s="14">
        <v>3200</v>
      </c>
      <c r="I25" s="14">
        <v>5190</v>
      </c>
      <c r="J25" s="14">
        <v>2890</v>
      </c>
      <c r="K25" s="14">
        <v>4950</v>
      </c>
      <c r="L25" s="14">
        <v>2040</v>
      </c>
      <c r="M25" s="14">
        <v>2910</v>
      </c>
      <c r="N25" s="14">
        <v>4190</v>
      </c>
      <c r="O25" s="14">
        <v>4380</v>
      </c>
      <c r="P25" s="14">
        <v>4540</v>
      </c>
      <c r="Q25" s="14">
        <v>8370</v>
      </c>
      <c r="R25" s="14">
        <v>6440</v>
      </c>
      <c r="S25" s="14">
        <v>1260</v>
      </c>
      <c r="T25" s="14">
        <v>4910</v>
      </c>
      <c r="U25" s="14">
        <v>2420</v>
      </c>
      <c r="V25" s="14">
        <v>2930</v>
      </c>
      <c r="W25" s="14">
        <v>6220</v>
      </c>
      <c r="X25" s="14">
        <v>4720</v>
      </c>
      <c r="Y25" s="14">
        <v>5570</v>
      </c>
      <c r="Z25" s="14">
        <v>3040</v>
      </c>
      <c r="AA25" s="14">
        <v>1630</v>
      </c>
      <c r="AB25" s="14">
        <v>6470</v>
      </c>
      <c r="AC25" s="14">
        <v>5060</v>
      </c>
      <c r="AD25" s="14">
        <v>4960</v>
      </c>
      <c r="AE25" s="14">
        <v>8240</v>
      </c>
      <c r="AF25" s="14">
        <v>3570</v>
      </c>
      <c r="AG25" s="14">
        <v>4170</v>
      </c>
      <c r="AH25" s="14">
        <v>3950</v>
      </c>
      <c r="AI25" s="14">
        <v>3240</v>
      </c>
      <c r="AJ25" s="14">
        <v>3670</v>
      </c>
      <c r="AK25" s="14">
        <v>150720</v>
      </c>
    </row>
    <row r="26" spans="1:37" ht="15.6" customHeight="1" x14ac:dyDescent="0.2">
      <c r="A26" s="13" t="s">
        <v>123</v>
      </c>
      <c r="B26" s="14">
        <v>5650</v>
      </c>
      <c r="C26" s="14">
        <v>4810</v>
      </c>
      <c r="D26" s="14">
        <v>4410</v>
      </c>
      <c r="E26" s="14">
        <v>5240</v>
      </c>
      <c r="F26" s="14">
        <v>3760</v>
      </c>
      <c r="G26" s="14">
        <v>1960</v>
      </c>
      <c r="H26" s="14">
        <v>3230</v>
      </c>
      <c r="I26" s="14">
        <v>5230</v>
      </c>
      <c r="J26" s="14">
        <v>2930</v>
      </c>
      <c r="K26" s="14">
        <v>5000</v>
      </c>
      <c r="L26" s="14">
        <v>2050</v>
      </c>
      <c r="M26" s="14">
        <v>2920</v>
      </c>
      <c r="N26" s="14">
        <v>4220</v>
      </c>
      <c r="O26" s="14">
        <v>4430</v>
      </c>
      <c r="P26" s="14">
        <v>4600</v>
      </c>
      <c r="Q26" s="14">
        <v>8430</v>
      </c>
      <c r="R26" s="14">
        <v>6460</v>
      </c>
      <c r="S26" s="14">
        <v>1260</v>
      </c>
      <c r="T26" s="14">
        <v>4940</v>
      </c>
      <c r="U26" s="14">
        <v>2430</v>
      </c>
      <c r="V26" s="14">
        <v>2930</v>
      </c>
      <c r="W26" s="14">
        <v>6270</v>
      </c>
      <c r="X26" s="14">
        <v>4760</v>
      </c>
      <c r="Y26" s="14">
        <v>5580</v>
      </c>
      <c r="Z26" s="14">
        <v>3040</v>
      </c>
      <c r="AA26" s="14">
        <v>1610</v>
      </c>
      <c r="AB26" s="14">
        <v>6500</v>
      </c>
      <c r="AC26" s="14">
        <v>5090</v>
      </c>
      <c r="AD26" s="14">
        <v>5020</v>
      </c>
      <c r="AE26" s="14">
        <v>8300</v>
      </c>
      <c r="AF26" s="14">
        <v>3560</v>
      </c>
      <c r="AG26" s="14">
        <v>4230</v>
      </c>
      <c r="AH26" s="14">
        <v>4010</v>
      </c>
      <c r="AI26" s="14">
        <v>3280</v>
      </c>
      <c r="AJ26" s="14">
        <v>3700</v>
      </c>
      <c r="AK26" s="14">
        <v>151810</v>
      </c>
    </row>
    <row r="27" spans="1:37" ht="15.6" customHeight="1" x14ac:dyDescent="0.2">
      <c r="A27" s="13" t="s">
        <v>124</v>
      </c>
      <c r="B27" s="14">
        <v>5690</v>
      </c>
      <c r="C27" s="14">
        <v>4830</v>
      </c>
      <c r="D27" s="14">
        <v>4410</v>
      </c>
      <c r="E27" s="14">
        <v>5270</v>
      </c>
      <c r="F27" s="14">
        <v>3740</v>
      </c>
      <c r="G27" s="14">
        <v>1940</v>
      </c>
      <c r="H27" s="14">
        <v>3240</v>
      </c>
      <c r="I27" s="14">
        <v>5180</v>
      </c>
      <c r="J27" s="14">
        <v>2920</v>
      </c>
      <c r="K27" s="14">
        <v>5010</v>
      </c>
      <c r="L27" s="14">
        <v>2060</v>
      </c>
      <c r="M27" s="14">
        <v>2920</v>
      </c>
      <c r="N27" s="14">
        <v>4240</v>
      </c>
      <c r="O27" s="14">
        <v>4440</v>
      </c>
      <c r="P27" s="14">
        <v>4630</v>
      </c>
      <c r="Q27" s="14">
        <v>8490</v>
      </c>
      <c r="R27" s="14">
        <v>6470</v>
      </c>
      <c r="S27" s="14">
        <v>1260</v>
      </c>
      <c r="T27" s="14">
        <v>4940</v>
      </c>
      <c r="U27" s="14">
        <v>2410</v>
      </c>
      <c r="V27" s="14">
        <v>2930</v>
      </c>
      <c r="W27" s="14">
        <v>6320</v>
      </c>
      <c r="X27" s="14">
        <v>4790</v>
      </c>
      <c r="Y27" s="14">
        <v>5570</v>
      </c>
      <c r="Z27" s="14">
        <v>3040</v>
      </c>
      <c r="AA27" s="14">
        <v>1590</v>
      </c>
      <c r="AB27" s="14">
        <v>6540</v>
      </c>
      <c r="AC27" s="14">
        <v>5110</v>
      </c>
      <c r="AD27" s="14">
        <v>5050</v>
      </c>
      <c r="AE27" s="14">
        <v>8330</v>
      </c>
      <c r="AF27" s="14">
        <v>3560</v>
      </c>
      <c r="AG27" s="14">
        <v>4230</v>
      </c>
      <c r="AH27" s="14">
        <v>4030</v>
      </c>
      <c r="AI27" s="14">
        <v>3290</v>
      </c>
      <c r="AJ27" s="14">
        <v>3700</v>
      </c>
      <c r="AK27" s="14">
        <v>152180</v>
      </c>
    </row>
    <row r="28" spans="1:37" ht="15.6" customHeight="1" x14ac:dyDescent="0.2">
      <c r="A28" s="13" t="s">
        <v>125</v>
      </c>
      <c r="B28" s="14">
        <v>5770</v>
      </c>
      <c r="C28" s="14">
        <v>4870</v>
      </c>
      <c r="D28" s="14">
        <v>4440</v>
      </c>
      <c r="E28" s="14">
        <v>5280</v>
      </c>
      <c r="F28" s="14">
        <v>3760</v>
      </c>
      <c r="G28" s="14">
        <v>1960</v>
      </c>
      <c r="H28" s="14">
        <v>3250</v>
      </c>
      <c r="I28" s="14">
        <v>5190</v>
      </c>
      <c r="J28" s="14">
        <v>2940</v>
      </c>
      <c r="K28" s="14">
        <v>5040</v>
      </c>
      <c r="L28" s="14">
        <v>2070</v>
      </c>
      <c r="M28" s="14">
        <v>2940</v>
      </c>
      <c r="N28" s="14">
        <v>4260</v>
      </c>
      <c r="O28" s="14">
        <v>4510</v>
      </c>
      <c r="P28" s="14">
        <v>4670</v>
      </c>
      <c r="Q28" s="14">
        <v>8530</v>
      </c>
      <c r="R28" s="14">
        <v>6500</v>
      </c>
      <c r="S28" s="14">
        <v>1260</v>
      </c>
      <c r="T28" s="14">
        <v>4980</v>
      </c>
      <c r="U28" s="14">
        <v>2380</v>
      </c>
      <c r="V28" s="14">
        <v>2960</v>
      </c>
      <c r="W28" s="14">
        <v>6380</v>
      </c>
      <c r="X28" s="14">
        <v>4850</v>
      </c>
      <c r="Y28" s="14">
        <v>5650</v>
      </c>
      <c r="Z28" s="14">
        <v>3050</v>
      </c>
      <c r="AA28" s="14">
        <v>1610</v>
      </c>
      <c r="AB28" s="14">
        <v>6590</v>
      </c>
      <c r="AC28" s="14">
        <v>5160</v>
      </c>
      <c r="AD28" s="14">
        <v>5070</v>
      </c>
      <c r="AE28" s="14">
        <v>8390</v>
      </c>
      <c r="AF28" s="14">
        <v>3590</v>
      </c>
      <c r="AG28" s="14">
        <v>4220</v>
      </c>
      <c r="AH28" s="14">
        <v>4070</v>
      </c>
      <c r="AI28" s="14">
        <v>3310</v>
      </c>
      <c r="AJ28" s="14">
        <v>3750</v>
      </c>
      <c r="AK28" s="14">
        <v>153210</v>
      </c>
    </row>
    <row r="29" spans="1:37" ht="15.6" customHeight="1" x14ac:dyDescent="0.2">
      <c r="A29" s="13" t="s">
        <v>126</v>
      </c>
      <c r="B29" s="14">
        <v>5890</v>
      </c>
      <c r="C29" s="14">
        <v>4930</v>
      </c>
      <c r="D29" s="14">
        <v>4490</v>
      </c>
      <c r="E29" s="14">
        <v>5330</v>
      </c>
      <c r="F29" s="14">
        <v>3780</v>
      </c>
      <c r="G29" s="14">
        <v>1970</v>
      </c>
      <c r="H29" s="14">
        <v>3270</v>
      </c>
      <c r="I29" s="14">
        <v>5240</v>
      </c>
      <c r="J29" s="14">
        <v>2950</v>
      </c>
      <c r="K29" s="14">
        <v>5090</v>
      </c>
      <c r="L29" s="14">
        <v>2100</v>
      </c>
      <c r="M29" s="14">
        <v>2940</v>
      </c>
      <c r="N29" s="14">
        <v>4310</v>
      </c>
      <c r="O29" s="14">
        <v>4610</v>
      </c>
      <c r="P29" s="14">
        <v>4710</v>
      </c>
      <c r="Q29" s="14">
        <v>8680</v>
      </c>
      <c r="R29" s="14">
        <v>6580</v>
      </c>
      <c r="S29" s="14">
        <v>1260</v>
      </c>
      <c r="T29" s="14">
        <v>5010</v>
      </c>
      <c r="U29" s="14">
        <v>2400</v>
      </c>
      <c r="V29" s="14">
        <v>2990</v>
      </c>
      <c r="W29" s="14">
        <v>6450</v>
      </c>
      <c r="X29" s="14">
        <v>4890</v>
      </c>
      <c r="Y29" s="14">
        <v>5670</v>
      </c>
      <c r="Z29" s="14">
        <v>3070</v>
      </c>
      <c r="AA29" s="14">
        <v>1620</v>
      </c>
      <c r="AB29" s="14">
        <v>6610</v>
      </c>
      <c r="AC29" s="14">
        <v>5200</v>
      </c>
      <c r="AD29" s="14">
        <v>5090</v>
      </c>
      <c r="AE29" s="14">
        <v>8480</v>
      </c>
      <c r="AF29" s="14">
        <v>3590</v>
      </c>
      <c r="AG29" s="14">
        <v>4260</v>
      </c>
      <c r="AH29" s="14">
        <v>4080</v>
      </c>
      <c r="AI29" s="14">
        <v>3340</v>
      </c>
      <c r="AJ29" s="14">
        <v>3790</v>
      </c>
      <c r="AK29" s="14">
        <v>154660</v>
      </c>
    </row>
    <row r="30" spans="1:37" ht="15.6" customHeight="1" x14ac:dyDescent="0.2">
      <c r="A30" s="13" t="s">
        <v>127</v>
      </c>
      <c r="B30" s="14">
        <v>6020</v>
      </c>
      <c r="C30" s="14">
        <v>4950</v>
      </c>
      <c r="D30" s="14">
        <v>4510</v>
      </c>
      <c r="E30" s="14">
        <v>5380</v>
      </c>
      <c r="F30" s="14">
        <v>3780</v>
      </c>
      <c r="G30" s="14">
        <v>2000</v>
      </c>
      <c r="H30" s="14">
        <v>3300</v>
      </c>
      <c r="I30" s="14">
        <v>5260</v>
      </c>
      <c r="J30" s="14">
        <v>2960</v>
      </c>
      <c r="K30" s="14">
        <v>5110</v>
      </c>
      <c r="L30" s="14">
        <v>2110</v>
      </c>
      <c r="M30" s="14">
        <v>2940</v>
      </c>
      <c r="N30" s="14">
        <v>4350</v>
      </c>
      <c r="O30" s="14">
        <v>4670</v>
      </c>
      <c r="P30" s="14">
        <v>4720</v>
      </c>
      <c r="Q30" s="14">
        <v>8770</v>
      </c>
      <c r="R30" s="14">
        <v>6630</v>
      </c>
      <c r="S30" s="14">
        <v>1260</v>
      </c>
      <c r="T30" s="14">
        <v>5030</v>
      </c>
      <c r="U30" s="14">
        <v>2440</v>
      </c>
      <c r="V30" s="14">
        <v>3030</v>
      </c>
      <c r="W30" s="14">
        <v>6460</v>
      </c>
      <c r="X30" s="14">
        <v>4930</v>
      </c>
      <c r="Y30" s="14">
        <v>5730</v>
      </c>
      <c r="Z30" s="14">
        <v>3100</v>
      </c>
      <c r="AA30" s="14">
        <v>1620</v>
      </c>
      <c r="AB30" s="14">
        <v>6630</v>
      </c>
      <c r="AC30" s="14">
        <v>5240</v>
      </c>
      <c r="AD30" s="14">
        <v>5130</v>
      </c>
      <c r="AE30" s="14">
        <v>8600</v>
      </c>
      <c r="AF30" s="14">
        <v>3650</v>
      </c>
      <c r="AG30" s="14">
        <v>4290</v>
      </c>
      <c r="AH30" s="14">
        <v>4100</v>
      </c>
      <c r="AI30" s="14">
        <v>3380</v>
      </c>
      <c r="AJ30" s="14">
        <v>3850</v>
      </c>
      <c r="AK30" s="14">
        <v>155930</v>
      </c>
    </row>
    <row r="31" spans="1:37" ht="15.6" customHeight="1" x14ac:dyDescent="0.2">
      <c r="A31" s="13" t="s">
        <v>128</v>
      </c>
      <c r="B31" s="14">
        <v>6110</v>
      </c>
      <c r="C31" s="14">
        <v>5000</v>
      </c>
      <c r="D31" s="14">
        <v>4550</v>
      </c>
      <c r="E31" s="14">
        <v>5420</v>
      </c>
      <c r="F31" s="14">
        <v>3790</v>
      </c>
      <c r="G31" s="14">
        <v>2010</v>
      </c>
      <c r="H31" s="14">
        <v>3300</v>
      </c>
      <c r="I31" s="14">
        <v>5320</v>
      </c>
      <c r="J31" s="14">
        <v>3000</v>
      </c>
      <c r="K31" s="14">
        <v>5110</v>
      </c>
      <c r="L31" s="14">
        <v>2130</v>
      </c>
      <c r="M31" s="14">
        <v>2960</v>
      </c>
      <c r="N31" s="14">
        <v>4390</v>
      </c>
      <c r="O31" s="14">
        <v>4760</v>
      </c>
      <c r="P31" s="14">
        <v>4780</v>
      </c>
      <c r="Q31" s="14">
        <v>8890</v>
      </c>
      <c r="R31" s="14">
        <v>6680</v>
      </c>
      <c r="S31" s="14">
        <v>1250</v>
      </c>
      <c r="T31" s="14">
        <v>5100</v>
      </c>
      <c r="U31" s="14">
        <v>2460</v>
      </c>
      <c r="V31" s="14">
        <v>3050</v>
      </c>
      <c r="W31" s="14">
        <v>6520</v>
      </c>
      <c r="X31" s="14">
        <v>5000</v>
      </c>
      <c r="Y31" s="14">
        <v>5780</v>
      </c>
      <c r="Z31" s="14">
        <v>3120</v>
      </c>
      <c r="AA31" s="14">
        <v>1630</v>
      </c>
      <c r="AB31" s="14">
        <v>6720</v>
      </c>
      <c r="AC31" s="14">
        <v>5310</v>
      </c>
      <c r="AD31" s="14">
        <v>5160</v>
      </c>
      <c r="AE31" s="14">
        <v>8700</v>
      </c>
      <c r="AF31" s="14">
        <v>3680</v>
      </c>
      <c r="AG31" s="14">
        <v>4330</v>
      </c>
      <c r="AH31" s="14">
        <v>4150</v>
      </c>
      <c r="AI31" s="14">
        <v>3390</v>
      </c>
      <c r="AJ31" s="14">
        <v>3890</v>
      </c>
      <c r="AK31" s="14">
        <v>157440</v>
      </c>
    </row>
    <row r="32" spans="1:37" ht="15.6" customHeight="1" x14ac:dyDescent="0.2">
      <c r="A32" s="13" t="s">
        <v>129</v>
      </c>
      <c r="B32" s="14">
        <v>6160</v>
      </c>
      <c r="C32" s="14">
        <v>5010</v>
      </c>
      <c r="D32" s="14">
        <v>4550</v>
      </c>
      <c r="E32" s="14">
        <v>5450</v>
      </c>
      <c r="F32" s="14">
        <v>3810</v>
      </c>
      <c r="G32" s="14">
        <v>2020</v>
      </c>
      <c r="H32" s="14">
        <v>3330</v>
      </c>
      <c r="I32" s="14">
        <v>5340</v>
      </c>
      <c r="J32" s="14">
        <v>3010</v>
      </c>
      <c r="K32" s="14">
        <v>5130</v>
      </c>
      <c r="L32" s="14">
        <v>2130</v>
      </c>
      <c r="M32" s="14">
        <v>2980</v>
      </c>
      <c r="N32" s="14">
        <v>4410</v>
      </c>
      <c r="O32" s="14">
        <v>4780</v>
      </c>
      <c r="P32" s="14">
        <v>4840</v>
      </c>
      <c r="Q32" s="14">
        <v>9000</v>
      </c>
      <c r="R32" s="14">
        <v>6780</v>
      </c>
      <c r="S32" s="14">
        <v>1270</v>
      </c>
      <c r="T32" s="14">
        <v>5090</v>
      </c>
      <c r="U32" s="14">
        <v>2470</v>
      </c>
      <c r="V32" s="14">
        <v>3040</v>
      </c>
      <c r="W32" s="14">
        <v>6600</v>
      </c>
      <c r="X32" s="14">
        <v>5030</v>
      </c>
      <c r="Y32" s="14">
        <v>5800</v>
      </c>
      <c r="Z32" s="14">
        <v>3140</v>
      </c>
      <c r="AA32" s="14">
        <v>1630</v>
      </c>
      <c r="AB32" s="14">
        <v>6790</v>
      </c>
      <c r="AC32" s="14">
        <v>5350</v>
      </c>
      <c r="AD32" s="14">
        <v>5190</v>
      </c>
      <c r="AE32" s="14">
        <v>8770</v>
      </c>
      <c r="AF32" s="14">
        <v>3700</v>
      </c>
      <c r="AG32" s="14">
        <v>4340</v>
      </c>
      <c r="AH32" s="14">
        <v>4180</v>
      </c>
      <c r="AI32" s="14">
        <v>3460</v>
      </c>
      <c r="AJ32" s="14">
        <v>3910</v>
      </c>
      <c r="AK32" s="14">
        <v>158460</v>
      </c>
    </row>
    <row r="33" spans="1:37" ht="15.6" customHeight="1" x14ac:dyDescent="0.2">
      <c r="A33" s="13" t="s">
        <v>130</v>
      </c>
      <c r="B33" s="14">
        <v>6250</v>
      </c>
      <c r="C33" s="14">
        <v>5060</v>
      </c>
      <c r="D33" s="14">
        <v>4570</v>
      </c>
      <c r="E33" s="14">
        <v>5500</v>
      </c>
      <c r="F33" s="14">
        <v>3870</v>
      </c>
      <c r="G33" s="14">
        <v>2040</v>
      </c>
      <c r="H33" s="14">
        <v>3400</v>
      </c>
      <c r="I33" s="14">
        <v>5410</v>
      </c>
      <c r="J33" s="14">
        <v>3060</v>
      </c>
      <c r="K33" s="14">
        <v>5210</v>
      </c>
      <c r="L33" s="14">
        <v>2170</v>
      </c>
      <c r="M33" s="14">
        <v>3000</v>
      </c>
      <c r="N33" s="14">
        <v>4430</v>
      </c>
      <c r="O33" s="14">
        <v>4860</v>
      </c>
      <c r="P33" s="14">
        <v>4920</v>
      </c>
      <c r="Q33" s="14">
        <v>9120</v>
      </c>
      <c r="R33" s="14">
        <v>6820</v>
      </c>
      <c r="S33" s="14">
        <v>1290</v>
      </c>
      <c r="T33" s="14">
        <v>5190</v>
      </c>
      <c r="U33" s="14">
        <v>2520</v>
      </c>
      <c r="V33" s="14">
        <v>3060</v>
      </c>
      <c r="W33" s="14">
        <v>6690</v>
      </c>
      <c r="X33" s="14">
        <v>5110</v>
      </c>
      <c r="Y33" s="14">
        <v>5850</v>
      </c>
      <c r="Z33" s="14">
        <v>3160</v>
      </c>
      <c r="AA33" s="14">
        <v>1660</v>
      </c>
      <c r="AB33" s="14">
        <v>6840</v>
      </c>
      <c r="AC33" s="14">
        <v>5400</v>
      </c>
      <c r="AD33" s="14">
        <v>5270</v>
      </c>
      <c r="AE33" s="14">
        <v>8880</v>
      </c>
      <c r="AF33" s="14">
        <v>3740</v>
      </c>
      <c r="AG33" s="14">
        <v>4420</v>
      </c>
      <c r="AH33" s="14">
        <v>4250</v>
      </c>
      <c r="AI33" s="14">
        <v>3500</v>
      </c>
      <c r="AJ33" s="14">
        <v>3970</v>
      </c>
      <c r="AK33" s="14">
        <v>160480</v>
      </c>
    </row>
    <row r="34" spans="1:37" ht="15.6" customHeight="1" x14ac:dyDescent="0.2">
      <c r="A34" s="13" t="s">
        <v>131</v>
      </c>
      <c r="B34" s="14">
        <v>6330</v>
      </c>
      <c r="C34" s="14">
        <v>5100</v>
      </c>
      <c r="D34" s="14">
        <v>4620</v>
      </c>
      <c r="E34" s="14">
        <v>5540</v>
      </c>
      <c r="F34" s="14">
        <v>3930</v>
      </c>
      <c r="G34" s="14">
        <v>2070</v>
      </c>
      <c r="H34" s="14">
        <v>3450</v>
      </c>
      <c r="I34" s="14">
        <v>5470</v>
      </c>
      <c r="J34" s="14">
        <v>3100</v>
      </c>
      <c r="K34" s="14">
        <v>5290</v>
      </c>
      <c r="L34" s="14">
        <v>2210</v>
      </c>
      <c r="M34" s="14">
        <v>3020</v>
      </c>
      <c r="N34" s="14">
        <v>4490</v>
      </c>
      <c r="O34" s="14">
        <v>4890</v>
      </c>
      <c r="P34" s="14">
        <v>5000</v>
      </c>
      <c r="Q34" s="14">
        <v>9210</v>
      </c>
      <c r="R34" s="14">
        <v>6890</v>
      </c>
      <c r="S34" s="14">
        <v>1300</v>
      </c>
      <c r="T34" s="14">
        <v>5250</v>
      </c>
      <c r="U34" s="14">
        <v>2550</v>
      </c>
      <c r="V34" s="14">
        <v>3090</v>
      </c>
      <c r="W34" s="14">
        <v>6770</v>
      </c>
      <c r="X34" s="14">
        <v>5180</v>
      </c>
      <c r="Y34" s="14">
        <v>5910</v>
      </c>
      <c r="Z34" s="14">
        <v>3170</v>
      </c>
      <c r="AA34" s="14">
        <v>1670</v>
      </c>
      <c r="AB34" s="14">
        <v>6870</v>
      </c>
      <c r="AC34" s="14">
        <v>5470</v>
      </c>
      <c r="AD34" s="14">
        <v>5320</v>
      </c>
      <c r="AE34" s="14">
        <v>9070</v>
      </c>
      <c r="AF34" s="14">
        <v>3780</v>
      </c>
      <c r="AG34" s="14">
        <v>4480</v>
      </c>
      <c r="AH34" s="14">
        <v>4320</v>
      </c>
      <c r="AI34" s="14">
        <v>3540</v>
      </c>
      <c r="AJ34" s="14">
        <v>4020</v>
      </c>
      <c r="AK34" s="14">
        <v>162340</v>
      </c>
    </row>
    <row r="35" spans="1:37" ht="15.6" customHeight="1" x14ac:dyDescent="0.2">
      <c r="A35" s="13" t="s">
        <v>132</v>
      </c>
      <c r="B35" s="14">
        <v>6380</v>
      </c>
      <c r="C35" s="14">
        <v>5120</v>
      </c>
      <c r="D35" s="14">
        <v>4650</v>
      </c>
      <c r="E35" s="14">
        <v>5580</v>
      </c>
      <c r="F35" s="14">
        <v>3970</v>
      </c>
      <c r="G35" s="14">
        <v>2110</v>
      </c>
      <c r="H35" s="14">
        <v>3480</v>
      </c>
      <c r="I35" s="14">
        <v>5500</v>
      </c>
      <c r="J35" s="14">
        <v>3100</v>
      </c>
      <c r="K35" s="14">
        <v>5300</v>
      </c>
      <c r="L35" s="14">
        <v>2210</v>
      </c>
      <c r="M35" s="14">
        <v>3020</v>
      </c>
      <c r="N35" s="14">
        <v>4510</v>
      </c>
      <c r="O35" s="14">
        <v>4910</v>
      </c>
      <c r="P35" s="14">
        <v>5080</v>
      </c>
      <c r="Q35" s="14">
        <v>9260</v>
      </c>
      <c r="R35" s="14">
        <v>6950</v>
      </c>
      <c r="S35" s="14">
        <v>1300</v>
      </c>
      <c r="T35" s="14">
        <v>5270</v>
      </c>
      <c r="U35" s="14">
        <v>2580</v>
      </c>
      <c r="V35" s="14">
        <v>3120</v>
      </c>
      <c r="W35" s="14">
        <v>6810</v>
      </c>
      <c r="X35" s="14">
        <v>5210</v>
      </c>
      <c r="Y35" s="14">
        <v>5950</v>
      </c>
      <c r="Z35" s="14">
        <v>3200</v>
      </c>
      <c r="AA35" s="14">
        <v>1680</v>
      </c>
      <c r="AB35" s="14">
        <v>6910</v>
      </c>
      <c r="AC35" s="14">
        <v>5540</v>
      </c>
      <c r="AD35" s="14">
        <v>5360</v>
      </c>
      <c r="AE35" s="14">
        <v>9140</v>
      </c>
      <c r="AF35" s="14">
        <v>3800</v>
      </c>
      <c r="AG35" s="14">
        <v>4520</v>
      </c>
      <c r="AH35" s="14">
        <v>4360</v>
      </c>
      <c r="AI35" s="14">
        <v>3560</v>
      </c>
      <c r="AJ35" s="14">
        <v>4020</v>
      </c>
      <c r="AK35" s="14">
        <v>163410</v>
      </c>
    </row>
    <row r="36" spans="1:37" ht="15.6" customHeight="1" x14ac:dyDescent="0.2">
      <c r="A36" s="13" t="s">
        <v>133</v>
      </c>
      <c r="B36" s="14">
        <v>6610</v>
      </c>
      <c r="C36" s="14">
        <v>5260</v>
      </c>
      <c r="D36" s="14">
        <v>4790</v>
      </c>
      <c r="E36" s="14">
        <v>5700</v>
      </c>
      <c r="F36" s="14">
        <v>4050</v>
      </c>
      <c r="G36" s="14">
        <v>2190</v>
      </c>
      <c r="H36" s="14">
        <v>3600</v>
      </c>
      <c r="I36" s="14">
        <v>5640</v>
      </c>
      <c r="J36" s="14">
        <v>3170</v>
      </c>
      <c r="K36" s="14">
        <v>5410</v>
      </c>
      <c r="L36" s="14">
        <v>2300</v>
      </c>
      <c r="M36" s="14">
        <v>3090</v>
      </c>
      <c r="N36" s="14">
        <v>4650</v>
      </c>
      <c r="O36" s="14">
        <v>5040</v>
      </c>
      <c r="P36" s="14">
        <v>5260</v>
      </c>
      <c r="Q36" s="14">
        <v>9440</v>
      </c>
      <c r="R36" s="14">
        <v>7070</v>
      </c>
      <c r="S36" s="14">
        <v>1350</v>
      </c>
      <c r="T36" s="14">
        <v>5380</v>
      </c>
      <c r="U36" s="14">
        <v>2640</v>
      </c>
      <c r="V36" s="14">
        <v>3160</v>
      </c>
      <c r="W36" s="14">
        <v>6990</v>
      </c>
      <c r="X36" s="14">
        <v>5330</v>
      </c>
      <c r="Y36" s="14">
        <v>6070</v>
      </c>
      <c r="Z36" s="14">
        <v>3260</v>
      </c>
      <c r="AA36" s="14">
        <v>1710</v>
      </c>
      <c r="AB36" s="14">
        <v>7040</v>
      </c>
      <c r="AC36" s="14">
        <v>5690</v>
      </c>
      <c r="AD36" s="14">
        <v>5470</v>
      </c>
      <c r="AE36" s="14">
        <v>9340</v>
      </c>
      <c r="AF36" s="14">
        <v>3870</v>
      </c>
      <c r="AG36" s="14">
        <v>4610</v>
      </c>
      <c r="AH36" s="14">
        <v>4470</v>
      </c>
      <c r="AI36" s="14">
        <v>3690</v>
      </c>
      <c r="AJ36" s="14">
        <v>4090</v>
      </c>
      <c r="AK36" s="14">
        <v>167410</v>
      </c>
    </row>
    <row r="37" spans="1:37" ht="15.6" customHeight="1" x14ac:dyDescent="0.2">
      <c r="A37" s="13" t="s">
        <v>134</v>
      </c>
      <c r="B37" s="14">
        <v>6800</v>
      </c>
      <c r="C37" s="14">
        <v>5420</v>
      </c>
      <c r="D37" s="14">
        <v>4930</v>
      </c>
      <c r="E37" s="14">
        <v>5870</v>
      </c>
      <c r="F37" s="14">
        <v>4150</v>
      </c>
      <c r="G37" s="14">
        <v>2250</v>
      </c>
      <c r="H37" s="14">
        <v>3720</v>
      </c>
      <c r="I37" s="14">
        <v>5870</v>
      </c>
      <c r="J37" s="14">
        <v>3280</v>
      </c>
      <c r="K37" s="14">
        <v>5540</v>
      </c>
      <c r="L37" s="14">
        <v>2390</v>
      </c>
      <c r="M37" s="14">
        <v>3170</v>
      </c>
      <c r="N37" s="14">
        <v>4810</v>
      </c>
      <c r="O37" s="14">
        <v>5230</v>
      </c>
      <c r="P37" s="14">
        <v>5400</v>
      </c>
      <c r="Q37" s="14">
        <v>9700</v>
      </c>
      <c r="R37" s="14">
        <v>7250</v>
      </c>
      <c r="S37" s="14">
        <v>1370</v>
      </c>
      <c r="T37" s="14">
        <v>5520</v>
      </c>
      <c r="U37" s="14">
        <v>2720</v>
      </c>
      <c r="V37" s="14">
        <v>3230</v>
      </c>
      <c r="W37" s="14">
        <v>7220</v>
      </c>
      <c r="X37" s="14">
        <v>5510</v>
      </c>
      <c r="Y37" s="14">
        <v>6260</v>
      </c>
      <c r="Z37" s="14">
        <v>3390</v>
      </c>
      <c r="AA37" s="14">
        <v>1790</v>
      </c>
      <c r="AB37" s="14">
        <v>7270</v>
      </c>
      <c r="AC37" s="14">
        <v>5900</v>
      </c>
      <c r="AD37" s="14">
        <v>5610</v>
      </c>
      <c r="AE37" s="14">
        <v>9590</v>
      </c>
      <c r="AF37" s="14">
        <v>3960</v>
      </c>
      <c r="AG37" s="14">
        <v>4690</v>
      </c>
      <c r="AH37" s="14">
        <v>4560</v>
      </c>
      <c r="AI37" s="14">
        <v>3770</v>
      </c>
      <c r="AJ37" s="14">
        <v>4190</v>
      </c>
      <c r="AK37" s="14">
        <v>172330</v>
      </c>
    </row>
    <row r="38" spans="1:37" ht="15.6" customHeight="1" x14ac:dyDescent="0.2">
      <c r="A38" s="13" t="s">
        <v>135</v>
      </c>
      <c r="B38" s="14">
        <v>6990</v>
      </c>
      <c r="C38" s="14">
        <v>5620</v>
      </c>
      <c r="D38" s="14">
        <v>5140</v>
      </c>
      <c r="E38" s="14">
        <v>6070</v>
      </c>
      <c r="F38" s="14">
        <v>4310</v>
      </c>
      <c r="G38" s="14">
        <v>2340</v>
      </c>
      <c r="H38" s="14">
        <v>3890</v>
      </c>
      <c r="I38" s="14">
        <v>6040</v>
      </c>
      <c r="J38" s="14">
        <v>3350</v>
      </c>
      <c r="K38" s="14">
        <v>5700</v>
      </c>
      <c r="L38" s="14">
        <v>2520</v>
      </c>
      <c r="M38" s="14">
        <v>3250</v>
      </c>
      <c r="N38" s="14">
        <v>5010</v>
      </c>
      <c r="O38" s="14">
        <v>5440</v>
      </c>
      <c r="P38" s="14">
        <v>5530</v>
      </c>
      <c r="Q38" s="14">
        <v>9960</v>
      </c>
      <c r="R38" s="14">
        <v>7390</v>
      </c>
      <c r="S38" s="14">
        <v>1430</v>
      </c>
      <c r="T38" s="14">
        <v>5640</v>
      </c>
      <c r="U38" s="14">
        <v>2800</v>
      </c>
      <c r="V38" s="14">
        <v>3350</v>
      </c>
      <c r="W38" s="14">
        <v>7470</v>
      </c>
      <c r="X38" s="14">
        <v>5730</v>
      </c>
      <c r="Y38" s="14">
        <v>6500</v>
      </c>
      <c r="Z38" s="14">
        <v>3510</v>
      </c>
      <c r="AA38" s="14">
        <v>1840</v>
      </c>
      <c r="AB38" s="14">
        <v>7540</v>
      </c>
      <c r="AC38" s="14">
        <v>6080</v>
      </c>
      <c r="AD38" s="14">
        <v>5780</v>
      </c>
      <c r="AE38" s="14">
        <v>9840</v>
      </c>
      <c r="AF38" s="14">
        <v>4090</v>
      </c>
      <c r="AG38" s="14">
        <v>4830</v>
      </c>
      <c r="AH38" s="14">
        <v>4650</v>
      </c>
      <c r="AI38" s="14">
        <v>3870</v>
      </c>
      <c r="AJ38" s="14">
        <v>4340</v>
      </c>
      <c r="AK38" s="14">
        <v>177830</v>
      </c>
    </row>
    <row r="39" spans="1:37" ht="15.6" customHeight="1" x14ac:dyDescent="0.2">
      <c r="A39" s="13" t="s">
        <v>136</v>
      </c>
      <c r="B39" s="14">
        <v>7220</v>
      </c>
      <c r="C39" s="14">
        <v>5860</v>
      </c>
      <c r="D39" s="14">
        <v>5310</v>
      </c>
      <c r="E39" s="14">
        <v>6310</v>
      </c>
      <c r="F39" s="14">
        <v>4410</v>
      </c>
      <c r="G39" s="14">
        <v>2430</v>
      </c>
      <c r="H39" s="14">
        <v>4060</v>
      </c>
      <c r="I39" s="14">
        <v>6210</v>
      </c>
      <c r="J39" s="14">
        <v>3430</v>
      </c>
      <c r="K39" s="14">
        <v>5840</v>
      </c>
      <c r="L39" s="14">
        <v>2650</v>
      </c>
      <c r="M39" s="14">
        <v>3340</v>
      </c>
      <c r="N39" s="14">
        <v>5200</v>
      </c>
      <c r="O39" s="14">
        <v>5710</v>
      </c>
      <c r="P39" s="14">
        <v>5660</v>
      </c>
      <c r="Q39" s="14">
        <v>10200</v>
      </c>
      <c r="R39" s="14">
        <v>7570</v>
      </c>
      <c r="S39" s="14">
        <v>1480</v>
      </c>
      <c r="T39" s="14">
        <v>5750</v>
      </c>
      <c r="U39" s="14">
        <v>2900</v>
      </c>
      <c r="V39" s="14">
        <v>3470</v>
      </c>
      <c r="W39" s="14">
        <v>7760</v>
      </c>
      <c r="X39" s="14">
        <v>5920</v>
      </c>
      <c r="Y39" s="14">
        <v>6670</v>
      </c>
      <c r="Z39" s="14">
        <v>3670</v>
      </c>
      <c r="AA39" s="14">
        <v>1900</v>
      </c>
      <c r="AB39" s="14">
        <v>7850</v>
      </c>
      <c r="AC39" s="14">
        <v>6280</v>
      </c>
      <c r="AD39" s="14">
        <v>5970</v>
      </c>
      <c r="AE39" s="14">
        <v>10080</v>
      </c>
      <c r="AF39" s="14">
        <v>4260</v>
      </c>
      <c r="AG39" s="14">
        <v>5010</v>
      </c>
      <c r="AH39" s="14">
        <v>4720</v>
      </c>
      <c r="AI39" s="14">
        <v>3960</v>
      </c>
      <c r="AJ39" s="14">
        <v>4500</v>
      </c>
      <c r="AK39" s="14">
        <v>183560</v>
      </c>
    </row>
    <row r="40" spans="1:37" ht="15.6" customHeight="1" x14ac:dyDescent="0.2">
      <c r="A40" s="13" t="s">
        <v>137</v>
      </c>
      <c r="B40" s="14">
        <v>7360</v>
      </c>
      <c r="C40" s="14">
        <v>6030</v>
      </c>
      <c r="D40" s="14">
        <v>5490</v>
      </c>
      <c r="E40" s="14">
        <v>6520</v>
      </c>
      <c r="F40" s="14">
        <v>4580</v>
      </c>
      <c r="G40" s="14">
        <v>2560</v>
      </c>
      <c r="H40" s="14">
        <v>4170</v>
      </c>
      <c r="I40" s="14">
        <v>6430</v>
      </c>
      <c r="J40" s="14">
        <v>3530</v>
      </c>
      <c r="K40" s="14">
        <v>5940</v>
      </c>
      <c r="L40" s="14">
        <v>2780</v>
      </c>
      <c r="M40" s="14">
        <v>3430</v>
      </c>
      <c r="N40" s="14">
        <v>5420</v>
      </c>
      <c r="O40" s="14">
        <v>5950</v>
      </c>
      <c r="P40" s="14">
        <v>5790</v>
      </c>
      <c r="Q40" s="14">
        <v>10470</v>
      </c>
      <c r="R40" s="14">
        <v>7750</v>
      </c>
      <c r="S40" s="14">
        <v>1530</v>
      </c>
      <c r="T40" s="14">
        <v>5940</v>
      </c>
      <c r="U40" s="14">
        <v>2980</v>
      </c>
      <c r="V40" s="14">
        <v>3580</v>
      </c>
      <c r="W40" s="14">
        <v>7980</v>
      </c>
      <c r="X40" s="14">
        <v>6110</v>
      </c>
      <c r="Y40" s="14">
        <v>6850</v>
      </c>
      <c r="Z40" s="14">
        <v>3860</v>
      </c>
      <c r="AA40" s="14">
        <v>1960</v>
      </c>
      <c r="AB40" s="14">
        <v>8090</v>
      </c>
      <c r="AC40" s="14">
        <v>6480</v>
      </c>
      <c r="AD40" s="14">
        <v>6130</v>
      </c>
      <c r="AE40" s="14">
        <v>10260</v>
      </c>
      <c r="AF40" s="14">
        <v>4450</v>
      </c>
      <c r="AG40" s="14">
        <v>5160</v>
      </c>
      <c r="AH40" s="14">
        <v>4760</v>
      </c>
      <c r="AI40" s="14">
        <v>4060</v>
      </c>
      <c r="AJ40" s="14">
        <v>4710</v>
      </c>
      <c r="AK40" s="14">
        <v>189090</v>
      </c>
    </row>
    <row r="41" spans="1:37" ht="15.6" customHeight="1" x14ac:dyDescent="0.2">
      <c r="A41" s="13" t="s">
        <v>138</v>
      </c>
      <c r="B41" s="14">
        <v>7480</v>
      </c>
      <c r="C41" s="14">
        <v>6190</v>
      </c>
      <c r="D41" s="14">
        <v>5610</v>
      </c>
      <c r="E41" s="14">
        <v>6660</v>
      </c>
      <c r="F41" s="14">
        <v>4690</v>
      </c>
      <c r="G41" s="14">
        <v>2620</v>
      </c>
      <c r="H41" s="14">
        <v>4330</v>
      </c>
      <c r="I41" s="14">
        <v>6600</v>
      </c>
      <c r="J41" s="14">
        <v>3620</v>
      </c>
      <c r="K41" s="14">
        <v>6050</v>
      </c>
      <c r="L41" s="14">
        <v>2880</v>
      </c>
      <c r="M41" s="14">
        <v>3530</v>
      </c>
      <c r="N41" s="14">
        <v>5520</v>
      </c>
      <c r="O41" s="14">
        <v>6130</v>
      </c>
      <c r="P41" s="14">
        <v>5910</v>
      </c>
      <c r="Q41" s="14">
        <v>10710</v>
      </c>
      <c r="R41" s="14">
        <v>7870</v>
      </c>
      <c r="S41" s="14">
        <v>1570</v>
      </c>
      <c r="T41" s="14">
        <v>6090</v>
      </c>
      <c r="U41" s="14">
        <v>3030</v>
      </c>
      <c r="V41" s="14">
        <v>3660</v>
      </c>
      <c r="W41" s="14">
        <v>8150</v>
      </c>
      <c r="X41" s="14">
        <v>6260</v>
      </c>
      <c r="Y41" s="14">
        <v>7030</v>
      </c>
      <c r="Z41" s="14">
        <v>4000</v>
      </c>
      <c r="AA41" s="14">
        <v>2000</v>
      </c>
      <c r="AB41" s="14">
        <v>8270</v>
      </c>
      <c r="AC41" s="14">
        <v>6620</v>
      </c>
      <c r="AD41" s="14">
        <v>6270</v>
      </c>
      <c r="AE41" s="14">
        <v>10420</v>
      </c>
      <c r="AF41" s="14">
        <v>4560</v>
      </c>
      <c r="AG41" s="14">
        <v>5300</v>
      </c>
      <c r="AH41" s="14">
        <v>4830</v>
      </c>
      <c r="AI41" s="14">
        <v>4130</v>
      </c>
      <c r="AJ41" s="14">
        <v>4830</v>
      </c>
      <c r="AK41" s="14">
        <v>193400</v>
      </c>
    </row>
    <row r="42" spans="1:37" ht="15.6" customHeight="1" x14ac:dyDescent="0.2">
      <c r="A42" s="13" t="s">
        <v>139</v>
      </c>
      <c r="B42" s="14">
        <v>7590</v>
      </c>
      <c r="C42" s="14">
        <v>6330</v>
      </c>
      <c r="D42" s="14">
        <v>5690</v>
      </c>
      <c r="E42" s="14">
        <v>6780</v>
      </c>
      <c r="F42" s="14">
        <v>4760</v>
      </c>
      <c r="G42" s="14">
        <v>2650</v>
      </c>
      <c r="H42" s="14">
        <v>4420</v>
      </c>
      <c r="I42" s="14">
        <v>6680</v>
      </c>
      <c r="J42" s="14">
        <v>3680</v>
      </c>
      <c r="K42" s="14">
        <v>6130</v>
      </c>
      <c r="L42" s="14">
        <v>2950</v>
      </c>
      <c r="M42" s="14">
        <v>3580</v>
      </c>
      <c r="N42" s="14">
        <v>5640</v>
      </c>
      <c r="O42" s="14">
        <v>6240</v>
      </c>
      <c r="P42" s="14">
        <v>6030</v>
      </c>
      <c r="Q42" s="14">
        <v>10910</v>
      </c>
      <c r="R42" s="14">
        <v>7970</v>
      </c>
      <c r="S42" s="14">
        <v>1590</v>
      </c>
      <c r="T42" s="14">
        <v>6160</v>
      </c>
      <c r="U42" s="14">
        <v>3070</v>
      </c>
      <c r="V42" s="14">
        <v>3710</v>
      </c>
      <c r="W42" s="14">
        <v>8300</v>
      </c>
      <c r="X42" s="14">
        <v>6380</v>
      </c>
      <c r="Y42" s="14">
        <v>7110</v>
      </c>
      <c r="Z42" s="14">
        <v>4100</v>
      </c>
      <c r="AA42" s="14">
        <v>2020</v>
      </c>
      <c r="AB42" s="14">
        <v>8400</v>
      </c>
      <c r="AC42" s="14">
        <v>6740</v>
      </c>
      <c r="AD42" s="14">
        <v>6400</v>
      </c>
      <c r="AE42" s="14">
        <v>10560</v>
      </c>
      <c r="AF42" s="14">
        <v>4640</v>
      </c>
      <c r="AG42" s="14">
        <v>5370</v>
      </c>
      <c r="AH42" s="14">
        <v>4890</v>
      </c>
      <c r="AI42" s="14">
        <v>4170</v>
      </c>
      <c r="AJ42" s="14">
        <v>4890</v>
      </c>
      <c r="AK42" s="14">
        <v>196540</v>
      </c>
    </row>
    <row r="43" spans="1:37" ht="15.6" customHeight="1" x14ac:dyDescent="0.2">
      <c r="A43" s="13" t="s">
        <v>140</v>
      </c>
      <c r="B43" s="14">
        <v>7780</v>
      </c>
      <c r="C43" s="14">
        <v>6450</v>
      </c>
      <c r="D43" s="14">
        <v>5770</v>
      </c>
      <c r="E43" s="14">
        <v>6850</v>
      </c>
      <c r="F43" s="14">
        <v>4780</v>
      </c>
      <c r="G43" s="14">
        <v>2700</v>
      </c>
      <c r="H43" s="14">
        <v>4460</v>
      </c>
      <c r="I43" s="14">
        <v>6790</v>
      </c>
      <c r="J43" s="14">
        <v>3740</v>
      </c>
      <c r="K43" s="14">
        <v>6220</v>
      </c>
      <c r="L43" s="14">
        <v>2980</v>
      </c>
      <c r="M43" s="14">
        <v>3620</v>
      </c>
      <c r="N43" s="14">
        <v>5770</v>
      </c>
      <c r="O43" s="14">
        <v>6330</v>
      </c>
      <c r="P43" s="14">
        <v>6140</v>
      </c>
      <c r="Q43" s="14">
        <v>11200</v>
      </c>
      <c r="R43" s="14">
        <v>8060</v>
      </c>
      <c r="S43" s="14">
        <v>1590</v>
      </c>
      <c r="T43" s="14">
        <v>6270</v>
      </c>
      <c r="U43" s="14">
        <v>3110</v>
      </c>
      <c r="V43" s="14">
        <v>3780</v>
      </c>
      <c r="W43" s="14">
        <v>8430</v>
      </c>
      <c r="X43" s="14">
        <v>6470</v>
      </c>
      <c r="Y43" s="14">
        <v>7190</v>
      </c>
      <c r="Z43" s="14">
        <v>4210</v>
      </c>
      <c r="AA43" s="14">
        <v>2070</v>
      </c>
      <c r="AB43" s="14">
        <v>8500</v>
      </c>
      <c r="AC43" s="14">
        <v>6870</v>
      </c>
      <c r="AD43" s="14">
        <v>6500</v>
      </c>
      <c r="AE43" s="14">
        <v>10800</v>
      </c>
      <c r="AF43" s="14">
        <v>4720</v>
      </c>
      <c r="AG43" s="14">
        <v>5400</v>
      </c>
      <c r="AH43" s="14">
        <v>4960</v>
      </c>
      <c r="AI43" s="14">
        <v>4280</v>
      </c>
      <c r="AJ43" s="14">
        <v>4990</v>
      </c>
      <c r="AK43" s="14">
        <v>199780</v>
      </c>
    </row>
    <row r="44" spans="1:37" ht="15.6" customHeight="1" x14ac:dyDescent="0.2">
      <c r="A44" s="13" t="s">
        <v>141</v>
      </c>
      <c r="B44" s="14">
        <v>8050</v>
      </c>
      <c r="C44" s="14">
        <v>6530</v>
      </c>
      <c r="D44" s="14">
        <v>5840</v>
      </c>
      <c r="E44" s="14">
        <v>6950</v>
      </c>
      <c r="F44" s="14">
        <v>4850</v>
      </c>
      <c r="G44" s="14">
        <v>2740</v>
      </c>
      <c r="H44" s="14">
        <v>4520</v>
      </c>
      <c r="I44" s="14">
        <v>6920</v>
      </c>
      <c r="J44" s="14">
        <v>3810</v>
      </c>
      <c r="K44" s="14">
        <v>6360</v>
      </c>
      <c r="L44" s="14">
        <v>3050</v>
      </c>
      <c r="M44" s="14">
        <v>3730</v>
      </c>
      <c r="N44" s="14">
        <v>5850</v>
      </c>
      <c r="O44" s="14">
        <v>6400</v>
      </c>
      <c r="P44" s="14">
        <v>6340</v>
      </c>
      <c r="Q44" s="14">
        <v>11520</v>
      </c>
      <c r="R44" s="14">
        <v>8230</v>
      </c>
      <c r="S44" s="14">
        <v>1600</v>
      </c>
      <c r="T44" s="14">
        <v>6390</v>
      </c>
      <c r="U44" s="14">
        <v>3160</v>
      </c>
      <c r="V44" s="14">
        <v>3820</v>
      </c>
      <c r="W44" s="14">
        <v>8510</v>
      </c>
      <c r="X44" s="14">
        <v>6660</v>
      </c>
      <c r="Y44" s="14">
        <v>7320</v>
      </c>
      <c r="Z44" s="14">
        <v>4290</v>
      </c>
      <c r="AA44" s="14">
        <v>2090</v>
      </c>
      <c r="AB44" s="14">
        <v>8700</v>
      </c>
      <c r="AC44" s="14">
        <v>6960</v>
      </c>
      <c r="AD44" s="14">
        <v>6600</v>
      </c>
      <c r="AE44" s="14">
        <v>11110</v>
      </c>
      <c r="AF44" s="14">
        <v>4830</v>
      </c>
      <c r="AG44" s="14">
        <v>5490</v>
      </c>
      <c r="AH44" s="14">
        <v>5060</v>
      </c>
      <c r="AI44" s="14">
        <v>4400</v>
      </c>
      <c r="AJ44" s="14">
        <v>5140</v>
      </c>
      <c r="AK44" s="14">
        <v>203810</v>
      </c>
    </row>
    <row r="45" spans="1:37" ht="15.6" customHeight="1" x14ac:dyDescent="0.2">
      <c r="A45" s="13" t="s">
        <v>142</v>
      </c>
      <c r="B45" s="14">
        <v>8330</v>
      </c>
      <c r="C45" s="14">
        <v>6670</v>
      </c>
      <c r="D45" s="14">
        <v>5920</v>
      </c>
      <c r="E45" s="14">
        <v>7070</v>
      </c>
      <c r="F45" s="14">
        <v>4950</v>
      </c>
      <c r="G45" s="14">
        <v>2790</v>
      </c>
      <c r="H45" s="14">
        <v>4620</v>
      </c>
      <c r="I45" s="14">
        <v>7020</v>
      </c>
      <c r="J45" s="14">
        <v>3890</v>
      </c>
      <c r="K45" s="14">
        <v>6480</v>
      </c>
      <c r="L45" s="14">
        <v>3140</v>
      </c>
      <c r="M45" s="14">
        <v>3830</v>
      </c>
      <c r="N45" s="14">
        <v>6000</v>
      </c>
      <c r="O45" s="14">
        <v>6520</v>
      </c>
      <c r="P45" s="14">
        <v>6550</v>
      </c>
      <c r="Q45" s="14">
        <v>11870</v>
      </c>
      <c r="R45" s="14">
        <v>8390</v>
      </c>
      <c r="S45" s="14">
        <v>1650</v>
      </c>
      <c r="T45" s="14">
        <v>6510</v>
      </c>
      <c r="U45" s="14">
        <v>3220</v>
      </c>
      <c r="V45" s="14">
        <v>3890</v>
      </c>
      <c r="W45" s="14">
        <v>8700</v>
      </c>
      <c r="X45" s="14">
        <v>6780</v>
      </c>
      <c r="Y45" s="14">
        <v>7440</v>
      </c>
      <c r="Z45" s="14">
        <v>4370</v>
      </c>
      <c r="AA45" s="14">
        <v>2150</v>
      </c>
      <c r="AB45" s="14">
        <v>8980</v>
      </c>
      <c r="AC45" s="14">
        <v>7070</v>
      </c>
      <c r="AD45" s="14">
        <v>6720</v>
      </c>
      <c r="AE45" s="14">
        <v>11450</v>
      </c>
      <c r="AF45" s="14">
        <v>5020</v>
      </c>
      <c r="AG45" s="14">
        <v>5620</v>
      </c>
      <c r="AH45" s="14">
        <v>5240</v>
      </c>
      <c r="AI45" s="14">
        <v>4540</v>
      </c>
      <c r="AJ45" s="14">
        <v>5290</v>
      </c>
      <c r="AK45" s="14">
        <v>208660</v>
      </c>
    </row>
    <row r="46" spans="1:37" ht="15.6" customHeight="1" x14ac:dyDescent="0.2">
      <c r="A46" s="13" t="s">
        <v>143</v>
      </c>
      <c r="B46" s="14">
        <v>8550</v>
      </c>
      <c r="C46" s="14">
        <v>6780</v>
      </c>
      <c r="D46" s="14">
        <v>5990</v>
      </c>
      <c r="E46" s="14">
        <v>7210</v>
      </c>
      <c r="F46" s="14">
        <v>5020</v>
      </c>
      <c r="G46" s="14">
        <v>2830</v>
      </c>
      <c r="H46" s="14">
        <v>4670</v>
      </c>
      <c r="I46" s="14">
        <v>7150</v>
      </c>
      <c r="J46" s="14">
        <v>3960</v>
      </c>
      <c r="K46" s="14">
        <v>6620</v>
      </c>
      <c r="L46" s="14">
        <v>3230</v>
      </c>
      <c r="M46" s="14">
        <v>3870</v>
      </c>
      <c r="N46" s="14">
        <v>6120</v>
      </c>
      <c r="O46" s="14">
        <v>6660</v>
      </c>
      <c r="P46" s="14">
        <v>6700</v>
      </c>
      <c r="Q46" s="14">
        <v>12140</v>
      </c>
      <c r="R46" s="14">
        <v>8550</v>
      </c>
      <c r="S46" s="14">
        <v>1670</v>
      </c>
      <c r="T46" s="14">
        <v>6640</v>
      </c>
      <c r="U46" s="14">
        <v>3280</v>
      </c>
      <c r="V46" s="14">
        <v>3950</v>
      </c>
      <c r="W46" s="14">
        <v>8890</v>
      </c>
      <c r="X46" s="14">
        <v>6910</v>
      </c>
      <c r="Y46" s="14">
        <v>7580</v>
      </c>
      <c r="Z46" s="14">
        <v>4450</v>
      </c>
      <c r="AA46" s="14">
        <v>2210</v>
      </c>
      <c r="AB46" s="14">
        <v>9200</v>
      </c>
      <c r="AC46" s="14">
        <v>7200</v>
      </c>
      <c r="AD46" s="14">
        <v>6840</v>
      </c>
      <c r="AE46" s="14">
        <v>11720</v>
      </c>
      <c r="AF46" s="14">
        <v>5150</v>
      </c>
      <c r="AG46" s="14">
        <v>5710</v>
      </c>
      <c r="AH46" s="14">
        <v>5360</v>
      </c>
      <c r="AI46" s="14">
        <v>4620</v>
      </c>
      <c r="AJ46" s="14">
        <v>5400</v>
      </c>
      <c r="AK46" s="14">
        <v>212810</v>
      </c>
    </row>
    <row r="47" spans="1:37" ht="15.6" customHeight="1" x14ac:dyDescent="0.2">
      <c r="A47" s="13" t="s">
        <v>144</v>
      </c>
      <c r="B47" s="14">
        <v>8610</v>
      </c>
      <c r="C47" s="14">
        <v>6820</v>
      </c>
      <c r="D47" s="14">
        <v>6010</v>
      </c>
      <c r="E47" s="14">
        <v>7280</v>
      </c>
      <c r="F47" s="14">
        <v>5050</v>
      </c>
      <c r="G47" s="14">
        <v>2840</v>
      </c>
      <c r="H47" s="14">
        <v>4700</v>
      </c>
      <c r="I47" s="14">
        <v>7150</v>
      </c>
      <c r="J47" s="14">
        <v>3980</v>
      </c>
      <c r="K47" s="14">
        <v>6660</v>
      </c>
      <c r="L47" s="14">
        <v>3240</v>
      </c>
      <c r="M47" s="14">
        <v>3900</v>
      </c>
      <c r="N47" s="14">
        <v>6170</v>
      </c>
      <c r="O47" s="14">
        <v>6700</v>
      </c>
      <c r="P47" s="14">
        <v>6750</v>
      </c>
      <c r="Q47" s="14">
        <v>12230</v>
      </c>
      <c r="R47" s="14">
        <v>8630</v>
      </c>
      <c r="S47" s="14">
        <v>1680</v>
      </c>
      <c r="T47" s="14">
        <v>6680</v>
      </c>
      <c r="U47" s="14">
        <v>3280</v>
      </c>
      <c r="V47" s="14">
        <v>3980</v>
      </c>
      <c r="W47" s="14">
        <v>8970</v>
      </c>
      <c r="X47" s="14">
        <v>6960</v>
      </c>
      <c r="Y47" s="14">
        <v>7640</v>
      </c>
      <c r="Z47" s="14">
        <v>4500</v>
      </c>
      <c r="AA47" s="14">
        <v>2220</v>
      </c>
      <c r="AB47" s="14">
        <v>9270</v>
      </c>
      <c r="AC47" s="14">
        <v>7270</v>
      </c>
      <c r="AD47" s="14">
        <v>6850</v>
      </c>
      <c r="AE47" s="14">
        <v>11810</v>
      </c>
      <c r="AF47" s="14">
        <v>5220</v>
      </c>
      <c r="AG47" s="14">
        <v>5770</v>
      </c>
      <c r="AH47" s="14">
        <v>5430</v>
      </c>
      <c r="AI47" s="14">
        <v>4670</v>
      </c>
      <c r="AJ47" s="14">
        <v>5490</v>
      </c>
      <c r="AK47" s="14">
        <v>214390</v>
      </c>
    </row>
    <row r="48" spans="1:37" ht="15.6" customHeight="1" x14ac:dyDescent="0.2">
      <c r="A48" s="13" t="s">
        <v>145</v>
      </c>
      <c r="B48" s="14">
        <v>8750</v>
      </c>
      <c r="C48" s="14">
        <v>6930</v>
      </c>
      <c r="D48" s="14">
        <v>6130</v>
      </c>
      <c r="E48" s="14">
        <v>7330</v>
      </c>
      <c r="F48" s="14">
        <v>5100</v>
      </c>
      <c r="G48" s="14">
        <v>2880</v>
      </c>
      <c r="H48" s="14">
        <v>4800</v>
      </c>
      <c r="I48" s="14">
        <v>7220</v>
      </c>
      <c r="J48" s="14">
        <v>4030</v>
      </c>
      <c r="K48" s="14">
        <v>6750</v>
      </c>
      <c r="L48" s="14">
        <v>3300</v>
      </c>
      <c r="M48" s="14">
        <v>3950</v>
      </c>
      <c r="N48" s="14">
        <v>6260</v>
      </c>
      <c r="O48" s="14">
        <v>6800</v>
      </c>
      <c r="P48" s="14">
        <v>6890</v>
      </c>
      <c r="Q48" s="14">
        <v>12450</v>
      </c>
      <c r="R48" s="14">
        <v>8670</v>
      </c>
      <c r="S48" s="14">
        <v>1710</v>
      </c>
      <c r="T48" s="14">
        <v>6780</v>
      </c>
      <c r="U48" s="14">
        <v>3330</v>
      </c>
      <c r="V48" s="14">
        <v>4020</v>
      </c>
      <c r="W48" s="14">
        <v>9120</v>
      </c>
      <c r="X48" s="14">
        <v>7030</v>
      </c>
      <c r="Y48" s="14">
        <v>7760</v>
      </c>
      <c r="Z48" s="14">
        <v>4530</v>
      </c>
      <c r="AA48" s="14">
        <v>2270</v>
      </c>
      <c r="AB48" s="14">
        <v>9400</v>
      </c>
      <c r="AC48" s="14">
        <v>7320</v>
      </c>
      <c r="AD48" s="14">
        <v>6940</v>
      </c>
      <c r="AE48" s="14">
        <v>12000</v>
      </c>
      <c r="AF48" s="14">
        <v>5310</v>
      </c>
      <c r="AG48" s="14">
        <v>5840</v>
      </c>
      <c r="AH48" s="14">
        <v>5500</v>
      </c>
      <c r="AI48" s="14">
        <v>4710</v>
      </c>
      <c r="AJ48" s="14">
        <v>5580</v>
      </c>
      <c r="AK48" s="14">
        <v>217370</v>
      </c>
    </row>
    <row r="49" spans="1:37" ht="15.6" customHeight="1" x14ac:dyDescent="0.2">
      <c r="A49" s="13" t="s">
        <v>146</v>
      </c>
      <c r="B49" s="14">
        <v>8850</v>
      </c>
      <c r="C49" s="14">
        <v>6960</v>
      </c>
      <c r="D49" s="14">
        <v>6160</v>
      </c>
      <c r="E49" s="14">
        <v>7380</v>
      </c>
      <c r="F49" s="14">
        <v>5110</v>
      </c>
      <c r="G49" s="14">
        <v>2880</v>
      </c>
      <c r="H49" s="14">
        <v>4800</v>
      </c>
      <c r="I49" s="14">
        <v>7260</v>
      </c>
      <c r="J49" s="14">
        <v>4080</v>
      </c>
      <c r="K49" s="14">
        <v>6820</v>
      </c>
      <c r="L49" s="14">
        <v>3320</v>
      </c>
      <c r="M49" s="14">
        <v>3980</v>
      </c>
      <c r="N49" s="14">
        <v>6260</v>
      </c>
      <c r="O49" s="14">
        <v>6840</v>
      </c>
      <c r="P49" s="14">
        <v>6980</v>
      </c>
      <c r="Q49" s="14">
        <v>12670</v>
      </c>
      <c r="R49" s="14">
        <v>8760</v>
      </c>
      <c r="S49" s="14">
        <v>1740</v>
      </c>
      <c r="T49" s="14">
        <v>6830</v>
      </c>
      <c r="U49" s="14">
        <v>3360</v>
      </c>
      <c r="V49" s="14">
        <v>4030</v>
      </c>
      <c r="W49" s="14">
        <v>9190</v>
      </c>
      <c r="X49" s="14">
        <v>7100</v>
      </c>
      <c r="Y49" s="14">
        <v>7840</v>
      </c>
      <c r="Z49" s="14">
        <v>4570</v>
      </c>
      <c r="AA49" s="14">
        <v>2290</v>
      </c>
      <c r="AB49" s="14">
        <v>9480</v>
      </c>
      <c r="AC49" s="14">
        <v>7380</v>
      </c>
      <c r="AD49" s="14">
        <v>7030</v>
      </c>
      <c r="AE49" s="14">
        <v>12080</v>
      </c>
      <c r="AF49" s="14">
        <v>5360</v>
      </c>
      <c r="AG49" s="14">
        <v>5910</v>
      </c>
      <c r="AH49" s="14">
        <v>5560</v>
      </c>
      <c r="AI49" s="14">
        <v>4740</v>
      </c>
      <c r="AJ49" s="14">
        <v>5650</v>
      </c>
      <c r="AK49" s="14">
        <v>219250</v>
      </c>
    </row>
    <row r="50" spans="1:37" ht="15.6" customHeight="1" x14ac:dyDescent="0.2">
      <c r="A50" s="13" t="s">
        <v>147</v>
      </c>
      <c r="B50" s="14">
        <v>8990</v>
      </c>
      <c r="C50" s="14">
        <v>6960</v>
      </c>
      <c r="D50" s="14">
        <v>6210</v>
      </c>
      <c r="E50" s="14">
        <v>7420</v>
      </c>
      <c r="F50" s="14">
        <v>5150</v>
      </c>
      <c r="G50" s="14">
        <v>2870</v>
      </c>
      <c r="H50" s="14">
        <v>4800</v>
      </c>
      <c r="I50" s="14">
        <v>7360</v>
      </c>
      <c r="J50" s="14">
        <v>4110</v>
      </c>
      <c r="K50" s="14">
        <v>6840</v>
      </c>
      <c r="L50" s="14">
        <v>3360</v>
      </c>
      <c r="M50" s="14">
        <v>3990</v>
      </c>
      <c r="N50" s="14">
        <v>6270</v>
      </c>
      <c r="O50" s="14">
        <v>6860</v>
      </c>
      <c r="P50" s="14">
        <v>7010</v>
      </c>
      <c r="Q50" s="14">
        <v>12780</v>
      </c>
      <c r="R50" s="14">
        <v>8810</v>
      </c>
      <c r="S50" s="14">
        <v>1740</v>
      </c>
      <c r="T50" s="14">
        <v>6890</v>
      </c>
      <c r="U50" s="14">
        <v>3350</v>
      </c>
      <c r="V50" s="14">
        <v>4060</v>
      </c>
      <c r="W50" s="14">
        <v>9290</v>
      </c>
      <c r="X50" s="14">
        <v>7110</v>
      </c>
      <c r="Y50" s="14">
        <v>7880</v>
      </c>
      <c r="Z50" s="14">
        <v>4600</v>
      </c>
      <c r="AA50" s="14">
        <v>2290</v>
      </c>
      <c r="AB50" s="14">
        <v>9590</v>
      </c>
      <c r="AC50" s="14">
        <v>7390</v>
      </c>
      <c r="AD50" s="14">
        <v>7030</v>
      </c>
      <c r="AE50" s="14">
        <v>12170</v>
      </c>
      <c r="AF50" s="14">
        <v>5400</v>
      </c>
      <c r="AG50" s="14">
        <v>5950</v>
      </c>
      <c r="AH50" s="14">
        <v>5680</v>
      </c>
      <c r="AI50" s="14">
        <v>4790</v>
      </c>
      <c r="AJ50" s="14">
        <v>5670</v>
      </c>
      <c r="AK50" s="14">
        <v>220650</v>
      </c>
    </row>
    <row r="51" spans="1:37" ht="15.6" customHeight="1" x14ac:dyDescent="0.2">
      <c r="A51" s="13" t="s">
        <v>148</v>
      </c>
      <c r="B51" s="14">
        <v>9080</v>
      </c>
      <c r="C51" s="14">
        <v>6970</v>
      </c>
      <c r="D51" s="14">
        <v>6190</v>
      </c>
      <c r="E51" s="14">
        <v>7460</v>
      </c>
      <c r="F51" s="14">
        <v>5170</v>
      </c>
      <c r="G51" s="14">
        <v>2870</v>
      </c>
      <c r="H51" s="14">
        <v>4790</v>
      </c>
      <c r="I51" s="14">
        <v>7410</v>
      </c>
      <c r="J51" s="14">
        <v>4120</v>
      </c>
      <c r="K51" s="14">
        <v>6860</v>
      </c>
      <c r="L51" s="14">
        <v>3370</v>
      </c>
      <c r="M51" s="14">
        <v>4020</v>
      </c>
      <c r="N51" s="14">
        <v>6260</v>
      </c>
      <c r="O51" s="14">
        <v>6900</v>
      </c>
      <c r="P51" s="14">
        <v>7110</v>
      </c>
      <c r="Q51" s="14">
        <v>12860</v>
      </c>
      <c r="R51" s="14">
        <v>8890</v>
      </c>
      <c r="S51" s="14">
        <v>1740</v>
      </c>
      <c r="T51" s="14">
        <v>6910</v>
      </c>
      <c r="U51" s="14">
        <v>3370</v>
      </c>
      <c r="V51" s="14">
        <v>4090</v>
      </c>
      <c r="W51" s="14">
        <v>9350</v>
      </c>
      <c r="X51" s="14">
        <v>7140</v>
      </c>
      <c r="Y51" s="14">
        <v>7980</v>
      </c>
      <c r="Z51" s="14">
        <v>4620</v>
      </c>
      <c r="AA51" s="14">
        <v>2310</v>
      </c>
      <c r="AB51" s="14">
        <v>9630</v>
      </c>
      <c r="AC51" s="14">
        <v>7420</v>
      </c>
      <c r="AD51" s="14">
        <v>7020</v>
      </c>
      <c r="AE51" s="14">
        <v>12290</v>
      </c>
      <c r="AF51" s="14">
        <v>5410</v>
      </c>
      <c r="AG51" s="14">
        <v>5950</v>
      </c>
      <c r="AH51" s="14">
        <v>5760</v>
      </c>
      <c r="AI51" s="14">
        <v>4840</v>
      </c>
      <c r="AJ51" s="14">
        <v>5750</v>
      </c>
      <c r="AK51" s="14">
        <v>221850</v>
      </c>
    </row>
    <row r="52" spans="1:37" ht="15.6" customHeight="1" x14ac:dyDescent="0.2">
      <c r="A52" s="13" t="s">
        <v>149</v>
      </c>
      <c r="B52" s="14">
        <v>9250</v>
      </c>
      <c r="C52" s="14">
        <v>7040</v>
      </c>
      <c r="D52" s="14">
        <v>6200</v>
      </c>
      <c r="E52" s="14">
        <v>7480</v>
      </c>
      <c r="F52" s="14">
        <v>5190</v>
      </c>
      <c r="G52" s="14">
        <v>2880</v>
      </c>
      <c r="H52" s="14">
        <v>4850</v>
      </c>
      <c r="I52" s="14">
        <v>7420</v>
      </c>
      <c r="J52" s="14">
        <v>4140</v>
      </c>
      <c r="K52" s="14">
        <v>6900</v>
      </c>
      <c r="L52" s="14">
        <v>3410</v>
      </c>
      <c r="M52" s="14">
        <v>4050</v>
      </c>
      <c r="N52" s="14">
        <v>6350</v>
      </c>
      <c r="O52" s="14">
        <v>6930</v>
      </c>
      <c r="P52" s="14">
        <v>7260</v>
      </c>
      <c r="Q52" s="14">
        <v>13040</v>
      </c>
      <c r="R52" s="14">
        <v>8990</v>
      </c>
      <c r="S52" s="14">
        <v>1740</v>
      </c>
      <c r="T52" s="14">
        <v>7000</v>
      </c>
      <c r="U52" s="14">
        <v>3390</v>
      </c>
      <c r="V52" s="14">
        <v>4130</v>
      </c>
      <c r="W52" s="14">
        <v>9390</v>
      </c>
      <c r="X52" s="14">
        <v>7180</v>
      </c>
      <c r="Y52" s="14">
        <v>8030</v>
      </c>
      <c r="Z52" s="14">
        <v>4660</v>
      </c>
      <c r="AA52" s="14">
        <v>2310</v>
      </c>
      <c r="AB52" s="14">
        <v>9790</v>
      </c>
      <c r="AC52" s="14">
        <v>7490</v>
      </c>
      <c r="AD52" s="14">
        <v>7040</v>
      </c>
      <c r="AE52" s="14">
        <v>12460</v>
      </c>
      <c r="AF52" s="14">
        <v>5480</v>
      </c>
      <c r="AG52" s="14">
        <v>5990</v>
      </c>
      <c r="AH52" s="14">
        <v>5810</v>
      </c>
      <c r="AI52" s="14">
        <v>4920</v>
      </c>
      <c r="AJ52" s="14">
        <v>5820</v>
      </c>
      <c r="AK52" s="14">
        <v>224010</v>
      </c>
    </row>
    <row r="53" spans="1:37" ht="15.6" customHeight="1" x14ac:dyDescent="0.2">
      <c r="A53" s="13" t="s">
        <v>150</v>
      </c>
      <c r="B53" s="14">
        <v>9400</v>
      </c>
      <c r="C53" s="14">
        <v>7110</v>
      </c>
      <c r="D53" s="14">
        <v>6240</v>
      </c>
      <c r="E53" s="14">
        <v>7510</v>
      </c>
      <c r="F53" s="14">
        <v>5210</v>
      </c>
      <c r="G53" s="14">
        <v>2890</v>
      </c>
      <c r="H53" s="14">
        <v>4860</v>
      </c>
      <c r="I53" s="14">
        <v>7460</v>
      </c>
      <c r="J53" s="14">
        <v>4190</v>
      </c>
      <c r="K53" s="14">
        <v>6930</v>
      </c>
      <c r="L53" s="14">
        <v>3430</v>
      </c>
      <c r="M53" s="14">
        <v>4100</v>
      </c>
      <c r="N53" s="14">
        <v>6370</v>
      </c>
      <c r="O53" s="14">
        <v>6970</v>
      </c>
      <c r="P53" s="14">
        <v>7360</v>
      </c>
      <c r="Q53" s="14">
        <v>13210</v>
      </c>
      <c r="R53" s="14">
        <v>9020</v>
      </c>
      <c r="S53" s="14">
        <v>1760</v>
      </c>
      <c r="T53" s="14">
        <v>7070</v>
      </c>
      <c r="U53" s="14">
        <v>3410</v>
      </c>
      <c r="V53" s="14">
        <v>4170</v>
      </c>
      <c r="W53" s="14">
        <v>9500</v>
      </c>
      <c r="X53" s="14">
        <v>7270</v>
      </c>
      <c r="Y53" s="14">
        <v>8120</v>
      </c>
      <c r="Z53" s="14">
        <v>4670</v>
      </c>
      <c r="AA53" s="14">
        <v>2340</v>
      </c>
      <c r="AB53" s="14">
        <v>9900</v>
      </c>
      <c r="AC53" s="14">
        <v>7560</v>
      </c>
      <c r="AD53" s="14">
        <v>7110</v>
      </c>
      <c r="AE53" s="14">
        <v>12640</v>
      </c>
      <c r="AF53" s="14">
        <v>5540</v>
      </c>
      <c r="AG53" s="14">
        <v>6070</v>
      </c>
      <c r="AH53" s="14">
        <v>5870</v>
      </c>
      <c r="AI53" s="14">
        <v>4980</v>
      </c>
      <c r="AJ53" s="14">
        <v>5920</v>
      </c>
      <c r="AK53" s="14">
        <v>226160</v>
      </c>
    </row>
    <row r="54" spans="1:37" ht="15.6" customHeight="1" x14ac:dyDescent="0.2">
      <c r="A54" s="13" t="s">
        <v>151</v>
      </c>
      <c r="B54" s="14">
        <v>9530</v>
      </c>
      <c r="C54" s="14">
        <v>7240</v>
      </c>
      <c r="D54" s="14">
        <v>6300</v>
      </c>
      <c r="E54" s="14">
        <v>7610</v>
      </c>
      <c r="F54" s="14">
        <v>5250</v>
      </c>
      <c r="G54" s="14">
        <v>2940</v>
      </c>
      <c r="H54" s="14">
        <v>4930</v>
      </c>
      <c r="I54" s="14">
        <v>7570</v>
      </c>
      <c r="J54" s="14">
        <v>4250</v>
      </c>
      <c r="K54" s="14">
        <v>7020</v>
      </c>
      <c r="L54" s="14">
        <v>3480</v>
      </c>
      <c r="M54" s="14">
        <v>4170</v>
      </c>
      <c r="N54" s="14">
        <v>6430</v>
      </c>
      <c r="O54" s="14">
        <v>7040</v>
      </c>
      <c r="P54" s="14">
        <v>7450</v>
      </c>
      <c r="Q54" s="14">
        <v>13440</v>
      </c>
      <c r="R54" s="14">
        <v>9100</v>
      </c>
      <c r="S54" s="14">
        <v>1780</v>
      </c>
      <c r="T54" s="14">
        <v>7150</v>
      </c>
      <c r="U54" s="14">
        <v>3480</v>
      </c>
      <c r="V54" s="14">
        <v>4260</v>
      </c>
      <c r="W54" s="14">
        <v>9560</v>
      </c>
      <c r="X54" s="14">
        <v>7400</v>
      </c>
      <c r="Y54" s="14">
        <v>8200</v>
      </c>
      <c r="Z54" s="14">
        <v>4720</v>
      </c>
      <c r="AA54" s="14">
        <v>2370</v>
      </c>
      <c r="AB54" s="14">
        <v>9980</v>
      </c>
      <c r="AC54" s="14">
        <v>7680</v>
      </c>
      <c r="AD54" s="14">
        <v>7210</v>
      </c>
      <c r="AE54" s="14">
        <v>12850</v>
      </c>
      <c r="AF54" s="14">
        <v>5600</v>
      </c>
      <c r="AG54" s="14">
        <v>6130</v>
      </c>
      <c r="AH54" s="14">
        <v>5950</v>
      </c>
      <c r="AI54" s="14">
        <v>5040</v>
      </c>
      <c r="AJ54" s="14">
        <v>6000</v>
      </c>
      <c r="AK54" s="14">
        <v>229060</v>
      </c>
    </row>
    <row r="55" spans="1:37" ht="15.6" customHeight="1" x14ac:dyDescent="0.2">
      <c r="A55" s="13" t="s">
        <v>152</v>
      </c>
      <c r="B55" s="14">
        <v>9740</v>
      </c>
      <c r="C55" s="14">
        <v>7390</v>
      </c>
      <c r="D55" s="14">
        <v>6420</v>
      </c>
      <c r="E55" s="14">
        <v>7710</v>
      </c>
      <c r="F55" s="14">
        <v>5320</v>
      </c>
      <c r="G55" s="14">
        <v>2960</v>
      </c>
      <c r="H55" s="14">
        <v>5020</v>
      </c>
      <c r="I55" s="14">
        <v>7710</v>
      </c>
      <c r="J55" s="14">
        <v>4350</v>
      </c>
      <c r="K55" s="14">
        <v>7140</v>
      </c>
      <c r="L55" s="14">
        <v>3520</v>
      </c>
      <c r="M55" s="14">
        <v>4250</v>
      </c>
      <c r="N55" s="14">
        <v>6480</v>
      </c>
      <c r="O55" s="14">
        <v>7170</v>
      </c>
      <c r="P55" s="14">
        <v>7620</v>
      </c>
      <c r="Q55" s="14">
        <v>13660</v>
      </c>
      <c r="R55" s="14">
        <v>9310</v>
      </c>
      <c r="S55" s="14">
        <v>1810</v>
      </c>
      <c r="T55" s="14">
        <v>7290</v>
      </c>
      <c r="U55" s="14">
        <v>3560</v>
      </c>
      <c r="V55" s="14">
        <v>4320</v>
      </c>
      <c r="W55" s="14">
        <v>9700</v>
      </c>
      <c r="X55" s="14">
        <v>7540</v>
      </c>
      <c r="Y55" s="14">
        <v>8300</v>
      </c>
      <c r="Z55" s="14">
        <v>4810</v>
      </c>
      <c r="AA55" s="14">
        <v>2420</v>
      </c>
      <c r="AB55" s="14">
        <v>10160</v>
      </c>
      <c r="AC55" s="14">
        <v>7810</v>
      </c>
      <c r="AD55" s="14">
        <v>7370</v>
      </c>
      <c r="AE55" s="14">
        <v>13190</v>
      </c>
      <c r="AF55" s="14">
        <v>5720</v>
      </c>
      <c r="AG55" s="14">
        <v>6200</v>
      </c>
      <c r="AH55" s="14">
        <v>6130</v>
      </c>
      <c r="AI55" s="14">
        <v>5140</v>
      </c>
      <c r="AJ55" s="14">
        <v>6100</v>
      </c>
      <c r="AK55" s="14">
        <v>233340</v>
      </c>
    </row>
    <row r="56" spans="1:37" ht="15.6" customHeight="1" x14ac:dyDescent="0.2">
      <c r="A56" s="13" t="s">
        <v>153</v>
      </c>
      <c r="B56" s="14">
        <v>10220</v>
      </c>
      <c r="C56" s="14">
        <v>7650</v>
      </c>
      <c r="D56" s="14">
        <v>6610</v>
      </c>
      <c r="E56" s="14">
        <v>7970</v>
      </c>
      <c r="F56" s="14">
        <v>5560</v>
      </c>
      <c r="G56" s="14">
        <v>3090</v>
      </c>
      <c r="H56" s="14">
        <v>5160</v>
      </c>
      <c r="I56" s="14">
        <v>7990</v>
      </c>
      <c r="J56" s="14">
        <v>4500</v>
      </c>
      <c r="K56" s="14">
        <v>7390</v>
      </c>
      <c r="L56" s="14">
        <v>3670</v>
      </c>
      <c r="M56" s="14">
        <v>4380</v>
      </c>
      <c r="N56" s="14">
        <v>6660</v>
      </c>
      <c r="O56" s="14">
        <v>7440</v>
      </c>
      <c r="P56" s="14">
        <v>7890</v>
      </c>
      <c r="Q56" s="14">
        <v>14180</v>
      </c>
      <c r="R56" s="14">
        <v>9790</v>
      </c>
      <c r="S56" s="14">
        <v>1880</v>
      </c>
      <c r="T56" s="14">
        <v>7550</v>
      </c>
      <c r="U56" s="14">
        <v>3670</v>
      </c>
      <c r="V56" s="14">
        <v>4500</v>
      </c>
      <c r="W56" s="14">
        <v>10090</v>
      </c>
      <c r="X56" s="14">
        <v>7810</v>
      </c>
      <c r="Y56" s="14">
        <v>8640</v>
      </c>
      <c r="Z56" s="14">
        <v>5010</v>
      </c>
      <c r="AA56" s="14">
        <v>2550</v>
      </c>
      <c r="AB56" s="14">
        <v>10530</v>
      </c>
      <c r="AC56" s="14">
        <v>8150</v>
      </c>
      <c r="AD56" s="14">
        <v>7640</v>
      </c>
      <c r="AE56" s="14">
        <v>13820</v>
      </c>
      <c r="AF56" s="14">
        <v>5980</v>
      </c>
      <c r="AG56" s="14">
        <v>6410</v>
      </c>
      <c r="AH56" s="14">
        <v>6450</v>
      </c>
      <c r="AI56" s="14">
        <v>5350</v>
      </c>
      <c r="AJ56" s="14">
        <v>6400</v>
      </c>
      <c r="AK56" s="14">
        <v>242510</v>
      </c>
    </row>
    <row r="57" spans="1:37" ht="15.6" customHeight="1" x14ac:dyDescent="0.2">
      <c r="A57" s="13" t="s">
        <v>154</v>
      </c>
      <c r="B57" s="14">
        <v>10730</v>
      </c>
      <c r="C57" s="14">
        <v>8040</v>
      </c>
      <c r="D57" s="14">
        <v>6850</v>
      </c>
      <c r="E57" s="14">
        <v>8430</v>
      </c>
      <c r="F57" s="14">
        <v>5860</v>
      </c>
      <c r="G57" s="14">
        <v>3210</v>
      </c>
      <c r="H57" s="14">
        <v>5370</v>
      </c>
      <c r="I57" s="14">
        <v>8350</v>
      </c>
      <c r="J57" s="14">
        <v>4720</v>
      </c>
      <c r="K57" s="14">
        <v>7740</v>
      </c>
      <c r="L57" s="14">
        <v>3860</v>
      </c>
      <c r="M57" s="14">
        <v>4640</v>
      </c>
      <c r="N57" s="14">
        <v>6910</v>
      </c>
      <c r="O57" s="14">
        <v>7760</v>
      </c>
      <c r="P57" s="14">
        <v>8530</v>
      </c>
      <c r="Q57" s="14">
        <v>14980</v>
      </c>
      <c r="R57" s="14">
        <v>10340</v>
      </c>
      <c r="S57" s="14">
        <v>1980</v>
      </c>
      <c r="T57" s="14">
        <v>8070</v>
      </c>
      <c r="U57" s="14">
        <v>3880</v>
      </c>
      <c r="V57" s="14">
        <v>4750</v>
      </c>
      <c r="W57" s="14">
        <v>10590</v>
      </c>
      <c r="X57" s="14">
        <v>8140</v>
      </c>
      <c r="Y57" s="14">
        <v>9050</v>
      </c>
      <c r="Z57" s="14">
        <v>5220</v>
      </c>
      <c r="AA57" s="14">
        <v>2680</v>
      </c>
      <c r="AB57" s="14">
        <v>11050</v>
      </c>
      <c r="AC57" s="14">
        <v>8560</v>
      </c>
      <c r="AD57" s="14">
        <v>7930</v>
      </c>
      <c r="AE57" s="14">
        <v>14700</v>
      </c>
      <c r="AF57" s="14">
        <v>6310</v>
      </c>
      <c r="AG57" s="14">
        <v>6610</v>
      </c>
      <c r="AH57" s="14">
        <v>6810</v>
      </c>
      <c r="AI57" s="14">
        <v>5720</v>
      </c>
      <c r="AJ57" s="14">
        <v>6740</v>
      </c>
      <c r="AK57" s="14">
        <v>255090</v>
      </c>
    </row>
    <row r="58" spans="1:37" ht="15.6" customHeight="1" x14ac:dyDescent="0.2">
      <c r="A58" s="13" t="s">
        <v>155</v>
      </c>
      <c r="B58" s="14">
        <v>11100</v>
      </c>
      <c r="C58" s="14">
        <v>8300</v>
      </c>
      <c r="D58" s="14">
        <v>7030</v>
      </c>
      <c r="E58" s="14">
        <v>8640</v>
      </c>
      <c r="F58" s="14">
        <v>6060</v>
      </c>
      <c r="G58" s="14">
        <v>3280</v>
      </c>
      <c r="H58" s="14">
        <v>5510</v>
      </c>
      <c r="I58" s="14">
        <v>8540</v>
      </c>
      <c r="J58" s="14">
        <v>4830</v>
      </c>
      <c r="K58" s="14">
        <v>7950</v>
      </c>
      <c r="L58" s="14">
        <v>4000</v>
      </c>
      <c r="M58" s="14">
        <v>4770</v>
      </c>
      <c r="N58" s="14">
        <v>7070</v>
      </c>
      <c r="O58" s="14">
        <v>7990</v>
      </c>
      <c r="P58" s="14">
        <v>8880</v>
      </c>
      <c r="Q58" s="14">
        <v>15570</v>
      </c>
      <c r="R58" s="14">
        <v>10640</v>
      </c>
      <c r="S58" s="14">
        <v>2040</v>
      </c>
      <c r="T58" s="14">
        <v>8350</v>
      </c>
      <c r="U58" s="14">
        <v>4010</v>
      </c>
      <c r="V58" s="14">
        <v>4870</v>
      </c>
      <c r="W58" s="14">
        <v>10840</v>
      </c>
      <c r="X58" s="14">
        <v>8410</v>
      </c>
      <c r="Y58" s="14">
        <v>9250</v>
      </c>
      <c r="Z58" s="14">
        <v>5380</v>
      </c>
      <c r="AA58" s="14">
        <v>2770</v>
      </c>
      <c r="AB58" s="14">
        <v>11440</v>
      </c>
      <c r="AC58" s="14">
        <v>8800</v>
      </c>
      <c r="AD58" s="14">
        <v>8110</v>
      </c>
      <c r="AE58" s="14">
        <v>15270</v>
      </c>
      <c r="AF58" s="14">
        <v>6570</v>
      </c>
      <c r="AG58" s="14">
        <v>6770</v>
      </c>
      <c r="AH58" s="14">
        <v>7080</v>
      </c>
      <c r="AI58" s="14">
        <v>5910</v>
      </c>
      <c r="AJ58" s="14">
        <v>6990</v>
      </c>
      <c r="AK58" s="14">
        <v>263000</v>
      </c>
    </row>
    <row r="59" spans="1:37" ht="15.6" customHeight="1" x14ac:dyDescent="0.2">
      <c r="A59" s="13" t="s">
        <v>156</v>
      </c>
      <c r="B59" s="14">
        <v>11260</v>
      </c>
      <c r="C59" s="14">
        <v>8440</v>
      </c>
      <c r="D59" s="14">
        <v>7100</v>
      </c>
      <c r="E59" s="14">
        <v>8740</v>
      </c>
      <c r="F59" s="14">
        <v>6090</v>
      </c>
      <c r="G59" s="14">
        <v>3320</v>
      </c>
      <c r="H59" s="14">
        <v>5570</v>
      </c>
      <c r="I59" s="14">
        <v>8630</v>
      </c>
      <c r="J59" s="14">
        <v>4910</v>
      </c>
      <c r="K59" s="14">
        <v>8060</v>
      </c>
      <c r="L59" s="14">
        <v>4080</v>
      </c>
      <c r="M59" s="14">
        <v>4830</v>
      </c>
      <c r="N59" s="14">
        <v>7150</v>
      </c>
      <c r="O59" s="14">
        <v>8110</v>
      </c>
      <c r="P59" s="14">
        <v>8990</v>
      </c>
      <c r="Q59" s="14">
        <v>15750</v>
      </c>
      <c r="R59" s="14">
        <v>10790</v>
      </c>
      <c r="S59" s="14">
        <v>2080</v>
      </c>
      <c r="T59" s="14">
        <v>8440</v>
      </c>
      <c r="U59" s="14">
        <v>4070</v>
      </c>
      <c r="V59" s="14">
        <v>4930</v>
      </c>
      <c r="W59" s="14">
        <v>11000</v>
      </c>
      <c r="X59" s="14">
        <v>8480</v>
      </c>
      <c r="Y59" s="14">
        <v>9410</v>
      </c>
      <c r="Z59" s="14">
        <v>5450</v>
      </c>
      <c r="AA59" s="14">
        <v>2800</v>
      </c>
      <c r="AB59" s="14">
        <v>11640</v>
      </c>
      <c r="AC59" s="14">
        <v>8880</v>
      </c>
      <c r="AD59" s="14">
        <v>8200</v>
      </c>
      <c r="AE59" s="14">
        <v>15530</v>
      </c>
      <c r="AF59" s="14">
        <v>6680</v>
      </c>
      <c r="AG59" s="14">
        <v>6850</v>
      </c>
      <c r="AH59" s="14">
        <v>7200</v>
      </c>
      <c r="AI59" s="14">
        <v>6000</v>
      </c>
      <c r="AJ59" s="14">
        <v>7090</v>
      </c>
      <c r="AK59" s="14">
        <v>266510</v>
      </c>
    </row>
    <row r="60" spans="1:37" ht="15.6" customHeight="1" x14ac:dyDescent="0.2">
      <c r="A60" s="13" t="s">
        <v>157</v>
      </c>
      <c r="B60" s="14">
        <v>11510</v>
      </c>
      <c r="C60" s="14">
        <v>8570</v>
      </c>
      <c r="D60" s="14">
        <v>7230</v>
      </c>
      <c r="E60" s="14">
        <v>8890</v>
      </c>
      <c r="F60" s="14">
        <v>6200</v>
      </c>
      <c r="G60" s="14">
        <v>3340</v>
      </c>
      <c r="H60" s="14">
        <v>5640</v>
      </c>
      <c r="I60" s="14">
        <v>8740</v>
      </c>
      <c r="J60" s="14">
        <v>4990</v>
      </c>
      <c r="K60" s="14">
        <v>8170</v>
      </c>
      <c r="L60" s="14">
        <v>4150</v>
      </c>
      <c r="M60" s="14">
        <v>4900</v>
      </c>
      <c r="N60" s="14">
        <v>7290</v>
      </c>
      <c r="O60" s="14">
        <v>8240</v>
      </c>
      <c r="P60" s="14">
        <v>9240</v>
      </c>
      <c r="Q60" s="14">
        <v>16200</v>
      </c>
      <c r="R60" s="14">
        <v>11000</v>
      </c>
      <c r="S60" s="14">
        <v>2100</v>
      </c>
      <c r="T60" s="14">
        <v>8600</v>
      </c>
      <c r="U60" s="14">
        <v>4140</v>
      </c>
      <c r="V60" s="14">
        <v>4990</v>
      </c>
      <c r="W60" s="14">
        <v>11150</v>
      </c>
      <c r="X60" s="14">
        <v>8660</v>
      </c>
      <c r="Y60" s="14">
        <v>9540</v>
      </c>
      <c r="Z60" s="14">
        <v>5510</v>
      </c>
      <c r="AA60" s="14">
        <v>2860</v>
      </c>
      <c r="AB60" s="14">
        <v>11900</v>
      </c>
      <c r="AC60" s="14">
        <v>9000</v>
      </c>
      <c r="AD60" s="14">
        <v>8320</v>
      </c>
      <c r="AE60" s="14">
        <v>15850</v>
      </c>
      <c r="AF60" s="14">
        <v>6830</v>
      </c>
      <c r="AG60" s="14">
        <v>6930</v>
      </c>
      <c r="AH60" s="14">
        <v>7360</v>
      </c>
      <c r="AI60" s="14">
        <v>6110</v>
      </c>
      <c r="AJ60" s="14">
        <v>7250</v>
      </c>
      <c r="AK60" s="14">
        <v>271390</v>
      </c>
    </row>
    <row r="61" spans="1:37" ht="15.6" customHeight="1" x14ac:dyDescent="0.2">
      <c r="A61" s="13" t="s">
        <v>158</v>
      </c>
      <c r="B61" s="14">
        <v>11560</v>
      </c>
      <c r="C61" s="14">
        <v>8580</v>
      </c>
      <c r="D61" s="14">
        <v>7210</v>
      </c>
      <c r="E61" s="14">
        <v>8890</v>
      </c>
      <c r="F61" s="14">
        <v>6200</v>
      </c>
      <c r="G61" s="14">
        <v>3350</v>
      </c>
      <c r="H61" s="14">
        <v>5640</v>
      </c>
      <c r="I61" s="14">
        <v>8760</v>
      </c>
      <c r="J61" s="14">
        <v>5040</v>
      </c>
      <c r="K61" s="14">
        <v>8200</v>
      </c>
      <c r="L61" s="14">
        <v>4140</v>
      </c>
      <c r="M61" s="14">
        <v>4920</v>
      </c>
      <c r="N61" s="14">
        <v>7320</v>
      </c>
      <c r="O61" s="14">
        <v>8240</v>
      </c>
      <c r="P61" s="14">
        <v>9300</v>
      </c>
      <c r="Q61" s="14">
        <v>16290</v>
      </c>
      <c r="R61" s="14">
        <v>11050</v>
      </c>
      <c r="S61" s="14">
        <v>2110</v>
      </c>
      <c r="T61" s="14">
        <v>8640</v>
      </c>
      <c r="U61" s="14">
        <v>4140</v>
      </c>
      <c r="V61" s="14">
        <v>5030</v>
      </c>
      <c r="W61" s="14">
        <v>11190</v>
      </c>
      <c r="X61" s="14">
        <v>8700</v>
      </c>
      <c r="Y61" s="14">
        <v>9580</v>
      </c>
      <c r="Z61" s="14">
        <v>5500</v>
      </c>
      <c r="AA61" s="14">
        <v>2850</v>
      </c>
      <c r="AB61" s="14">
        <v>11940</v>
      </c>
      <c r="AC61" s="14">
        <v>9040</v>
      </c>
      <c r="AD61" s="14">
        <v>8330</v>
      </c>
      <c r="AE61" s="14">
        <v>15970</v>
      </c>
      <c r="AF61" s="14">
        <v>6840</v>
      </c>
      <c r="AG61" s="14">
        <v>6960</v>
      </c>
      <c r="AH61" s="14">
        <v>7430</v>
      </c>
      <c r="AI61" s="14">
        <v>6150</v>
      </c>
      <c r="AJ61" s="14">
        <v>7300</v>
      </c>
      <c r="AK61" s="14">
        <v>272380</v>
      </c>
    </row>
    <row r="62" spans="1:37" ht="15.6" customHeight="1" x14ac:dyDescent="0.2">
      <c r="A62" s="13" t="s">
        <v>159</v>
      </c>
      <c r="B62" s="14">
        <v>11570</v>
      </c>
      <c r="C62" s="14">
        <v>8580</v>
      </c>
      <c r="D62" s="14">
        <v>7190</v>
      </c>
      <c r="E62" s="14">
        <v>8880</v>
      </c>
      <c r="F62" s="14">
        <v>6170</v>
      </c>
      <c r="G62" s="14">
        <v>3350</v>
      </c>
      <c r="H62" s="14">
        <v>5620</v>
      </c>
      <c r="I62" s="14">
        <v>8770</v>
      </c>
      <c r="J62" s="14">
        <v>5040</v>
      </c>
      <c r="K62" s="14">
        <v>8220</v>
      </c>
      <c r="L62" s="14">
        <v>4130</v>
      </c>
      <c r="M62" s="14">
        <v>4930</v>
      </c>
      <c r="N62" s="14">
        <v>7310</v>
      </c>
      <c r="O62" s="14">
        <v>8250</v>
      </c>
      <c r="P62" s="14">
        <v>9310</v>
      </c>
      <c r="Q62" s="14">
        <v>16320</v>
      </c>
      <c r="R62" s="14">
        <v>11050</v>
      </c>
      <c r="S62" s="14">
        <v>2090</v>
      </c>
      <c r="T62" s="14">
        <v>8660</v>
      </c>
      <c r="U62" s="14">
        <v>4150</v>
      </c>
      <c r="V62" s="14">
        <v>5010</v>
      </c>
      <c r="W62" s="14">
        <v>11200</v>
      </c>
      <c r="X62" s="14">
        <v>8710</v>
      </c>
      <c r="Y62" s="14">
        <v>9580</v>
      </c>
      <c r="Z62" s="14">
        <v>5450</v>
      </c>
      <c r="AA62" s="14">
        <v>2850</v>
      </c>
      <c r="AB62" s="14">
        <v>11900</v>
      </c>
      <c r="AC62" s="14">
        <v>9030</v>
      </c>
      <c r="AD62" s="14">
        <v>8330</v>
      </c>
      <c r="AE62" s="14">
        <v>16040</v>
      </c>
      <c r="AF62" s="14">
        <v>6840</v>
      </c>
      <c r="AG62" s="14">
        <v>6970</v>
      </c>
      <c r="AH62" s="14">
        <v>7410</v>
      </c>
      <c r="AI62" s="14">
        <v>6160</v>
      </c>
      <c r="AJ62" s="14">
        <v>7280</v>
      </c>
      <c r="AK62" s="14">
        <v>272340</v>
      </c>
    </row>
    <row r="63" spans="1:37" ht="15.6" customHeight="1" x14ac:dyDescent="0.2">
      <c r="A63" s="13" t="s">
        <v>160</v>
      </c>
      <c r="B63" s="14">
        <v>11540</v>
      </c>
      <c r="C63" s="14">
        <v>8590</v>
      </c>
      <c r="D63" s="14">
        <v>7190</v>
      </c>
      <c r="E63" s="14">
        <v>8870</v>
      </c>
      <c r="F63" s="14">
        <v>6170</v>
      </c>
      <c r="G63" s="14">
        <v>3330</v>
      </c>
      <c r="H63" s="14">
        <v>5610</v>
      </c>
      <c r="I63" s="14">
        <v>8760</v>
      </c>
      <c r="J63" s="14">
        <v>5050</v>
      </c>
      <c r="K63" s="14">
        <v>8190</v>
      </c>
      <c r="L63" s="14">
        <v>4140</v>
      </c>
      <c r="M63" s="14">
        <v>4930</v>
      </c>
      <c r="N63" s="14">
        <v>7310</v>
      </c>
      <c r="O63" s="14">
        <v>8260</v>
      </c>
      <c r="P63" s="14">
        <v>9310</v>
      </c>
      <c r="Q63" s="14">
        <v>16320</v>
      </c>
      <c r="R63" s="14">
        <v>11040</v>
      </c>
      <c r="S63" s="14">
        <v>2080</v>
      </c>
      <c r="T63" s="14">
        <v>8660</v>
      </c>
      <c r="U63" s="14">
        <v>4140</v>
      </c>
      <c r="V63" s="14">
        <v>4990</v>
      </c>
      <c r="W63" s="14">
        <v>11150</v>
      </c>
      <c r="X63" s="14">
        <v>8710</v>
      </c>
      <c r="Y63" s="14">
        <v>9570</v>
      </c>
      <c r="Z63" s="14">
        <v>5450</v>
      </c>
      <c r="AA63" s="14">
        <v>2860</v>
      </c>
      <c r="AB63" s="14">
        <v>11900</v>
      </c>
      <c r="AC63" s="14">
        <v>9030</v>
      </c>
      <c r="AD63" s="14">
        <v>8320</v>
      </c>
      <c r="AE63" s="14">
        <v>16030</v>
      </c>
      <c r="AF63" s="14">
        <v>6810</v>
      </c>
      <c r="AG63" s="14">
        <v>6980</v>
      </c>
      <c r="AH63" s="14">
        <v>7440</v>
      </c>
      <c r="AI63" s="14">
        <v>6160</v>
      </c>
      <c r="AJ63" s="14">
        <v>7280</v>
      </c>
      <c r="AK63" s="14">
        <v>272170</v>
      </c>
    </row>
    <row r="64" spans="1:37" ht="15.6" customHeight="1" x14ac:dyDescent="0.2">
      <c r="A64" s="13" t="s">
        <v>59</v>
      </c>
      <c r="B64" s="14">
        <v>11540</v>
      </c>
      <c r="C64" s="14">
        <v>8610</v>
      </c>
      <c r="D64" s="14">
        <v>7180</v>
      </c>
      <c r="E64" s="14">
        <v>8870</v>
      </c>
      <c r="F64" s="14">
        <v>6150</v>
      </c>
      <c r="G64" s="14">
        <v>3320</v>
      </c>
      <c r="H64" s="14">
        <v>5600</v>
      </c>
      <c r="I64" s="14">
        <v>8740</v>
      </c>
      <c r="J64" s="14">
        <v>5040</v>
      </c>
      <c r="K64" s="14">
        <v>8160</v>
      </c>
      <c r="L64" s="14">
        <v>4140</v>
      </c>
      <c r="M64" s="14">
        <v>4920</v>
      </c>
      <c r="N64" s="14">
        <v>7280</v>
      </c>
      <c r="O64" s="14">
        <v>8250</v>
      </c>
      <c r="P64" s="14">
        <v>9330</v>
      </c>
      <c r="Q64" s="14">
        <v>16340</v>
      </c>
      <c r="R64" s="14">
        <v>11020</v>
      </c>
      <c r="S64" s="14">
        <v>2070</v>
      </c>
      <c r="T64" s="14">
        <v>8640</v>
      </c>
      <c r="U64" s="14">
        <v>4160</v>
      </c>
      <c r="V64" s="14">
        <v>4980</v>
      </c>
      <c r="W64" s="14">
        <v>11120</v>
      </c>
      <c r="X64" s="14">
        <v>8680</v>
      </c>
      <c r="Y64" s="14">
        <v>9530</v>
      </c>
      <c r="Z64" s="14">
        <v>5440</v>
      </c>
      <c r="AA64" s="14">
        <v>2850</v>
      </c>
      <c r="AB64" s="14">
        <v>11860</v>
      </c>
      <c r="AC64" s="14">
        <v>9010</v>
      </c>
      <c r="AD64" s="14">
        <v>8300</v>
      </c>
      <c r="AE64" s="14">
        <v>16050</v>
      </c>
      <c r="AF64" s="14">
        <v>6790</v>
      </c>
      <c r="AG64" s="14">
        <v>6970</v>
      </c>
      <c r="AH64" s="14">
        <v>7410</v>
      </c>
      <c r="AI64" s="14">
        <v>6150</v>
      </c>
      <c r="AJ64" s="14">
        <v>7270</v>
      </c>
      <c r="AK64" s="14">
        <v>271770</v>
      </c>
    </row>
    <row r="65" spans="2:37" ht="15"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25" width="22.7109375" customWidth="1"/>
  </cols>
  <sheetData>
    <row r="1" spans="1:21" ht="15.6" customHeight="1" x14ac:dyDescent="0.25">
      <c r="A1" s="10" t="s">
        <v>214</v>
      </c>
      <c r="I1" s="2" t="str">
        <f>HYPERLINK("#'Contents'!A1", "Contents")</f>
        <v>Contents</v>
      </c>
    </row>
    <row r="2" spans="1:21" ht="15.6" customHeight="1" x14ac:dyDescent="0.25">
      <c r="A2" s="10"/>
    </row>
    <row r="3" spans="1:21" ht="30.95" customHeight="1" x14ac:dyDescent="0.2">
      <c r="A3" s="12" t="s">
        <v>100</v>
      </c>
      <c r="B3" s="11" t="s">
        <v>215</v>
      </c>
      <c r="C3" s="11" t="s">
        <v>216</v>
      </c>
      <c r="D3" s="11" t="s">
        <v>217</v>
      </c>
      <c r="E3" s="11" t="s">
        <v>218</v>
      </c>
      <c r="F3" s="11" t="s">
        <v>219</v>
      </c>
      <c r="G3" s="11" t="s">
        <v>220</v>
      </c>
      <c r="H3" s="11" t="s">
        <v>221</v>
      </c>
      <c r="I3" s="11" t="s">
        <v>194</v>
      </c>
      <c r="J3" s="11" t="s">
        <v>222</v>
      </c>
      <c r="K3" s="11" t="s">
        <v>223</v>
      </c>
      <c r="L3" s="11" t="s">
        <v>224</v>
      </c>
      <c r="M3" s="11" t="s">
        <v>225</v>
      </c>
      <c r="N3" s="11" t="s">
        <v>226</v>
      </c>
      <c r="O3" s="11" t="s">
        <v>227</v>
      </c>
      <c r="P3" s="11" t="s">
        <v>228</v>
      </c>
      <c r="Q3" s="11" t="s">
        <v>229</v>
      </c>
      <c r="R3" s="11" t="s">
        <v>230</v>
      </c>
      <c r="S3" s="11" t="s">
        <v>231</v>
      </c>
      <c r="T3" s="11" t="s">
        <v>171</v>
      </c>
      <c r="U3" s="11" t="s">
        <v>172</v>
      </c>
    </row>
    <row r="4" spans="1:21" ht="15.6" customHeight="1" x14ac:dyDescent="0.2">
      <c r="A4" s="13" t="s">
        <v>101</v>
      </c>
      <c r="B4" s="14">
        <v>7730</v>
      </c>
      <c r="C4" s="14">
        <v>10760</v>
      </c>
      <c r="D4" s="14">
        <v>6700</v>
      </c>
      <c r="E4" s="14">
        <v>11130</v>
      </c>
      <c r="F4" s="14">
        <v>5600</v>
      </c>
      <c r="G4" s="14">
        <v>8040</v>
      </c>
      <c r="H4" s="14">
        <v>6870</v>
      </c>
      <c r="I4" s="14">
        <v>10100</v>
      </c>
      <c r="J4" s="14">
        <v>5800</v>
      </c>
      <c r="K4" s="14">
        <v>6100</v>
      </c>
      <c r="L4" s="14">
        <v>8330</v>
      </c>
      <c r="M4" s="14">
        <v>7170</v>
      </c>
      <c r="N4" s="14">
        <v>5420</v>
      </c>
      <c r="O4" s="14">
        <v>5660</v>
      </c>
      <c r="P4" s="14">
        <v>6660</v>
      </c>
      <c r="Q4" s="14">
        <v>6140</v>
      </c>
      <c r="R4" s="14">
        <v>9260</v>
      </c>
      <c r="S4" s="14">
        <v>6830</v>
      </c>
      <c r="T4" s="14">
        <v>2050</v>
      </c>
      <c r="U4" s="14">
        <v>136350</v>
      </c>
    </row>
    <row r="5" spans="1:21" ht="15.6" customHeight="1" x14ac:dyDescent="0.2">
      <c r="A5" s="13" t="s">
        <v>102</v>
      </c>
      <c r="B5" s="14">
        <v>7690</v>
      </c>
      <c r="C5" s="14">
        <v>10700</v>
      </c>
      <c r="D5" s="14">
        <v>6640</v>
      </c>
      <c r="E5" s="14">
        <v>11190</v>
      </c>
      <c r="F5" s="14">
        <v>5630</v>
      </c>
      <c r="G5" s="14">
        <v>8000</v>
      </c>
      <c r="H5" s="14">
        <v>6880</v>
      </c>
      <c r="I5" s="14">
        <v>10200</v>
      </c>
      <c r="J5" s="14">
        <v>5810</v>
      </c>
      <c r="K5" s="14">
        <v>6070</v>
      </c>
      <c r="L5" s="14">
        <v>8300</v>
      </c>
      <c r="M5" s="14">
        <v>7160</v>
      </c>
      <c r="N5" s="14">
        <v>5370</v>
      </c>
      <c r="O5" s="14">
        <v>5710</v>
      </c>
      <c r="P5" s="14">
        <v>6650</v>
      </c>
      <c r="Q5" s="14">
        <v>6100</v>
      </c>
      <c r="R5" s="14">
        <v>9190</v>
      </c>
      <c r="S5" s="14">
        <v>6810</v>
      </c>
      <c r="T5" s="14">
        <v>1980</v>
      </c>
      <c r="U5" s="14">
        <v>136070</v>
      </c>
    </row>
    <row r="6" spans="1:21" ht="15.6" customHeight="1" x14ac:dyDescent="0.2">
      <c r="A6" s="13" t="s">
        <v>103</v>
      </c>
      <c r="B6" s="14">
        <v>7670</v>
      </c>
      <c r="C6" s="14">
        <v>10730</v>
      </c>
      <c r="D6" s="14">
        <v>6620</v>
      </c>
      <c r="E6" s="14">
        <v>11280</v>
      </c>
      <c r="F6" s="14">
        <v>5600</v>
      </c>
      <c r="G6" s="14">
        <v>7990</v>
      </c>
      <c r="H6" s="14">
        <v>6890</v>
      </c>
      <c r="I6" s="14">
        <v>10230</v>
      </c>
      <c r="J6" s="14">
        <v>5820</v>
      </c>
      <c r="K6" s="14">
        <v>6050</v>
      </c>
      <c r="L6" s="14">
        <v>8250</v>
      </c>
      <c r="M6" s="14">
        <v>7150</v>
      </c>
      <c r="N6" s="14">
        <v>5360</v>
      </c>
      <c r="O6" s="14">
        <v>5670</v>
      </c>
      <c r="P6" s="14">
        <v>6630</v>
      </c>
      <c r="Q6" s="14">
        <v>6120</v>
      </c>
      <c r="R6" s="14">
        <v>9110</v>
      </c>
      <c r="S6" s="14">
        <v>6790</v>
      </c>
      <c r="T6" s="14">
        <v>1970</v>
      </c>
      <c r="U6" s="14">
        <v>135920</v>
      </c>
    </row>
    <row r="7" spans="1:21" ht="15.6" customHeight="1" x14ac:dyDescent="0.2">
      <c r="A7" s="13" t="s">
        <v>104</v>
      </c>
      <c r="B7" s="14">
        <v>7630</v>
      </c>
      <c r="C7" s="14">
        <v>10770</v>
      </c>
      <c r="D7" s="14">
        <v>6480</v>
      </c>
      <c r="E7" s="14">
        <v>11340</v>
      </c>
      <c r="F7" s="14">
        <v>5610</v>
      </c>
      <c r="G7" s="14">
        <v>7990</v>
      </c>
      <c r="H7" s="14">
        <v>6850</v>
      </c>
      <c r="I7" s="14">
        <v>10190</v>
      </c>
      <c r="J7" s="14">
        <v>5780</v>
      </c>
      <c r="K7" s="14">
        <v>6030</v>
      </c>
      <c r="L7" s="14">
        <v>8240</v>
      </c>
      <c r="M7" s="14">
        <v>7160</v>
      </c>
      <c r="N7" s="14">
        <v>5290</v>
      </c>
      <c r="O7" s="14">
        <v>5640</v>
      </c>
      <c r="P7" s="14">
        <v>6590</v>
      </c>
      <c r="Q7" s="14">
        <v>6130</v>
      </c>
      <c r="R7" s="14">
        <v>9080</v>
      </c>
      <c r="S7" s="14">
        <v>6790</v>
      </c>
      <c r="T7" s="14">
        <v>1940</v>
      </c>
      <c r="U7" s="14">
        <v>135540</v>
      </c>
    </row>
    <row r="8" spans="1:21" ht="15.6" customHeight="1" x14ac:dyDescent="0.2">
      <c r="A8" s="13" t="s">
        <v>105</v>
      </c>
      <c r="B8" s="14">
        <v>7600</v>
      </c>
      <c r="C8" s="14">
        <v>10780</v>
      </c>
      <c r="D8" s="14">
        <v>6360</v>
      </c>
      <c r="E8" s="14">
        <v>11410</v>
      </c>
      <c r="F8" s="14">
        <v>5670</v>
      </c>
      <c r="G8" s="14">
        <v>7980</v>
      </c>
      <c r="H8" s="14">
        <v>6790</v>
      </c>
      <c r="I8" s="14">
        <v>10260</v>
      </c>
      <c r="J8" s="14">
        <v>5780</v>
      </c>
      <c r="K8" s="14">
        <v>5980</v>
      </c>
      <c r="L8" s="14">
        <v>8170</v>
      </c>
      <c r="M8" s="14">
        <v>7160</v>
      </c>
      <c r="N8" s="14">
        <v>5210</v>
      </c>
      <c r="O8" s="14">
        <v>5640</v>
      </c>
      <c r="P8" s="14">
        <v>6490</v>
      </c>
      <c r="Q8" s="14">
        <v>6110</v>
      </c>
      <c r="R8" s="14">
        <v>9050</v>
      </c>
      <c r="S8" s="14">
        <v>6730</v>
      </c>
      <c r="T8" s="14">
        <v>1910</v>
      </c>
      <c r="U8" s="14">
        <v>135070</v>
      </c>
    </row>
    <row r="9" spans="1:21" ht="15.6" customHeight="1" x14ac:dyDescent="0.2">
      <c r="A9" s="13" t="s">
        <v>106</v>
      </c>
      <c r="B9" s="14">
        <v>7570</v>
      </c>
      <c r="C9" s="14">
        <v>10830</v>
      </c>
      <c r="D9" s="14">
        <v>6250</v>
      </c>
      <c r="E9" s="14">
        <v>11380</v>
      </c>
      <c r="F9" s="14">
        <v>5590</v>
      </c>
      <c r="G9" s="14">
        <v>7990</v>
      </c>
      <c r="H9" s="14">
        <v>6730</v>
      </c>
      <c r="I9" s="14">
        <v>10270</v>
      </c>
      <c r="J9" s="14">
        <v>5770</v>
      </c>
      <c r="K9" s="14">
        <v>5900</v>
      </c>
      <c r="L9" s="14">
        <v>8090</v>
      </c>
      <c r="M9" s="14">
        <v>7180</v>
      </c>
      <c r="N9" s="14">
        <v>5180</v>
      </c>
      <c r="O9" s="14">
        <v>5640</v>
      </c>
      <c r="P9" s="14">
        <v>6470</v>
      </c>
      <c r="Q9" s="14">
        <v>6120</v>
      </c>
      <c r="R9" s="14">
        <v>9020</v>
      </c>
      <c r="S9" s="14">
        <v>6750</v>
      </c>
      <c r="T9" s="14">
        <v>1890</v>
      </c>
      <c r="U9" s="14">
        <v>134610</v>
      </c>
    </row>
    <row r="10" spans="1:21" ht="15.6" customHeight="1" x14ac:dyDescent="0.2">
      <c r="A10" s="13" t="s">
        <v>107</v>
      </c>
      <c r="B10" s="14">
        <v>7540</v>
      </c>
      <c r="C10" s="14">
        <v>10870</v>
      </c>
      <c r="D10" s="14">
        <v>6160</v>
      </c>
      <c r="E10" s="14">
        <v>11410</v>
      </c>
      <c r="F10" s="14">
        <v>5600</v>
      </c>
      <c r="G10" s="14">
        <v>7990</v>
      </c>
      <c r="H10" s="14">
        <v>6670</v>
      </c>
      <c r="I10" s="14">
        <v>10310</v>
      </c>
      <c r="J10" s="14">
        <v>5780</v>
      </c>
      <c r="K10" s="14">
        <v>5850</v>
      </c>
      <c r="L10" s="14">
        <v>8060</v>
      </c>
      <c r="M10" s="14">
        <v>7160</v>
      </c>
      <c r="N10" s="14">
        <v>5170</v>
      </c>
      <c r="O10" s="14">
        <v>5670</v>
      </c>
      <c r="P10" s="14">
        <v>6450</v>
      </c>
      <c r="Q10" s="14">
        <v>6110</v>
      </c>
      <c r="R10" s="14">
        <v>9000</v>
      </c>
      <c r="S10" s="14">
        <v>6730</v>
      </c>
      <c r="T10" s="14">
        <v>1860</v>
      </c>
      <c r="U10" s="14">
        <v>134390</v>
      </c>
    </row>
    <row r="11" spans="1:21" ht="15.6" customHeight="1" x14ac:dyDescent="0.2">
      <c r="A11" s="13" t="s">
        <v>108</v>
      </c>
      <c r="B11" s="14">
        <v>7500</v>
      </c>
      <c r="C11" s="14">
        <v>10820</v>
      </c>
      <c r="D11" s="14">
        <v>6080</v>
      </c>
      <c r="E11" s="14">
        <v>11480</v>
      </c>
      <c r="F11" s="14">
        <v>5580</v>
      </c>
      <c r="G11" s="14">
        <v>7980</v>
      </c>
      <c r="H11" s="14">
        <v>6670</v>
      </c>
      <c r="I11" s="14">
        <v>10290</v>
      </c>
      <c r="J11" s="14">
        <v>5740</v>
      </c>
      <c r="K11" s="14">
        <v>5870</v>
      </c>
      <c r="L11" s="14">
        <v>8070</v>
      </c>
      <c r="M11" s="14">
        <v>7170</v>
      </c>
      <c r="N11" s="14">
        <v>5140</v>
      </c>
      <c r="O11" s="14">
        <v>5660</v>
      </c>
      <c r="P11" s="14">
        <v>6430</v>
      </c>
      <c r="Q11" s="14">
        <v>6120</v>
      </c>
      <c r="R11" s="14">
        <v>8970</v>
      </c>
      <c r="S11" s="14">
        <v>6740</v>
      </c>
      <c r="T11" s="14">
        <v>1830</v>
      </c>
      <c r="U11" s="14">
        <v>134140</v>
      </c>
    </row>
    <row r="12" spans="1:21" ht="15.6" customHeight="1" x14ac:dyDescent="0.2">
      <c r="A12" s="13" t="s">
        <v>109</v>
      </c>
      <c r="B12" s="14">
        <v>7520</v>
      </c>
      <c r="C12" s="14">
        <v>10900</v>
      </c>
      <c r="D12" s="14">
        <v>6090</v>
      </c>
      <c r="E12" s="14">
        <v>11550</v>
      </c>
      <c r="F12" s="14">
        <v>5620</v>
      </c>
      <c r="G12" s="14">
        <v>8030</v>
      </c>
      <c r="H12" s="14">
        <v>6640</v>
      </c>
      <c r="I12" s="14">
        <v>10360</v>
      </c>
      <c r="J12" s="14">
        <v>5720</v>
      </c>
      <c r="K12" s="14">
        <v>5830</v>
      </c>
      <c r="L12" s="14">
        <v>8060</v>
      </c>
      <c r="M12" s="14">
        <v>7210</v>
      </c>
      <c r="N12" s="14">
        <v>5150</v>
      </c>
      <c r="O12" s="14">
        <v>5650</v>
      </c>
      <c r="P12" s="14">
        <v>6400</v>
      </c>
      <c r="Q12" s="14">
        <v>6130</v>
      </c>
      <c r="R12" s="14">
        <v>8970</v>
      </c>
      <c r="S12" s="14">
        <v>6760</v>
      </c>
      <c r="T12" s="14">
        <v>1790</v>
      </c>
      <c r="U12" s="14">
        <v>134360</v>
      </c>
    </row>
    <row r="13" spans="1:21" ht="15.6" customHeight="1" x14ac:dyDescent="0.2">
      <c r="A13" s="13" t="s">
        <v>110</v>
      </c>
      <c r="B13" s="14">
        <v>7540</v>
      </c>
      <c r="C13" s="14">
        <v>11000</v>
      </c>
      <c r="D13" s="14">
        <v>6100</v>
      </c>
      <c r="E13" s="14">
        <v>11650</v>
      </c>
      <c r="F13" s="14">
        <v>5630</v>
      </c>
      <c r="G13" s="14">
        <v>8070</v>
      </c>
      <c r="H13" s="14">
        <v>6710</v>
      </c>
      <c r="I13" s="14">
        <v>10470</v>
      </c>
      <c r="J13" s="14">
        <v>5770</v>
      </c>
      <c r="K13" s="14">
        <v>5870</v>
      </c>
      <c r="L13" s="14">
        <v>8070</v>
      </c>
      <c r="M13" s="14">
        <v>7260</v>
      </c>
      <c r="N13" s="14">
        <v>5150</v>
      </c>
      <c r="O13" s="14">
        <v>5640</v>
      </c>
      <c r="P13" s="14">
        <v>6430</v>
      </c>
      <c r="Q13" s="14">
        <v>6170</v>
      </c>
      <c r="R13" s="14">
        <v>9020</v>
      </c>
      <c r="S13" s="14">
        <v>6820</v>
      </c>
      <c r="T13" s="14">
        <v>1800</v>
      </c>
      <c r="U13" s="14">
        <v>135150</v>
      </c>
    </row>
    <row r="14" spans="1:21" ht="15.6" customHeight="1" x14ac:dyDescent="0.2">
      <c r="A14" s="13" t="s">
        <v>111</v>
      </c>
      <c r="B14" s="14">
        <v>7570</v>
      </c>
      <c r="C14" s="14">
        <v>11050</v>
      </c>
      <c r="D14" s="14">
        <v>6120</v>
      </c>
      <c r="E14" s="14">
        <v>11790</v>
      </c>
      <c r="F14" s="14">
        <v>5670</v>
      </c>
      <c r="G14" s="14">
        <v>8100</v>
      </c>
      <c r="H14" s="14">
        <v>6750</v>
      </c>
      <c r="I14" s="14">
        <v>10550</v>
      </c>
      <c r="J14" s="14">
        <v>5830</v>
      </c>
      <c r="K14" s="14">
        <v>5880</v>
      </c>
      <c r="L14" s="14">
        <v>8070</v>
      </c>
      <c r="M14" s="14">
        <v>7280</v>
      </c>
      <c r="N14" s="14">
        <v>5170</v>
      </c>
      <c r="O14" s="14">
        <v>5700</v>
      </c>
      <c r="P14" s="14">
        <v>6450</v>
      </c>
      <c r="Q14" s="14">
        <v>6210</v>
      </c>
      <c r="R14" s="14">
        <v>9100</v>
      </c>
      <c r="S14" s="14">
        <v>6870</v>
      </c>
      <c r="T14" s="14">
        <v>1810</v>
      </c>
      <c r="U14" s="14">
        <v>135970</v>
      </c>
    </row>
    <row r="15" spans="1:21" ht="15.6" customHeight="1" x14ac:dyDescent="0.2">
      <c r="A15" s="13" t="s">
        <v>112</v>
      </c>
      <c r="B15" s="14">
        <v>7560</v>
      </c>
      <c r="C15" s="14">
        <v>11110</v>
      </c>
      <c r="D15" s="14">
        <v>6120</v>
      </c>
      <c r="E15" s="14">
        <v>11830</v>
      </c>
      <c r="F15" s="14">
        <v>5670</v>
      </c>
      <c r="G15" s="14">
        <v>8080</v>
      </c>
      <c r="H15" s="14">
        <v>6790</v>
      </c>
      <c r="I15" s="14">
        <v>10590</v>
      </c>
      <c r="J15" s="14">
        <v>5830</v>
      </c>
      <c r="K15" s="14">
        <v>5910</v>
      </c>
      <c r="L15" s="14">
        <v>8080</v>
      </c>
      <c r="M15" s="14">
        <v>7330</v>
      </c>
      <c r="N15" s="14">
        <v>5240</v>
      </c>
      <c r="O15" s="14">
        <v>5710</v>
      </c>
      <c r="P15" s="14">
        <v>6490</v>
      </c>
      <c r="Q15" s="14">
        <v>6230</v>
      </c>
      <c r="R15" s="14">
        <v>9120</v>
      </c>
      <c r="S15" s="14">
        <v>6870</v>
      </c>
      <c r="T15" s="14">
        <v>1790</v>
      </c>
      <c r="U15" s="14">
        <v>136340</v>
      </c>
    </row>
    <row r="16" spans="1:21" ht="15.6" customHeight="1" x14ac:dyDescent="0.2">
      <c r="A16" s="13" t="s">
        <v>113</v>
      </c>
      <c r="B16" s="14">
        <v>7620</v>
      </c>
      <c r="C16" s="14">
        <v>11300</v>
      </c>
      <c r="D16" s="14">
        <v>6130</v>
      </c>
      <c r="E16" s="14">
        <v>12000</v>
      </c>
      <c r="F16" s="14">
        <v>5740</v>
      </c>
      <c r="G16" s="14">
        <v>8140</v>
      </c>
      <c r="H16" s="14">
        <v>6900</v>
      </c>
      <c r="I16" s="14">
        <v>10730</v>
      </c>
      <c r="J16" s="14">
        <v>5890</v>
      </c>
      <c r="K16" s="14">
        <v>5970</v>
      </c>
      <c r="L16" s="14">
        <v>8140</v>
      </c>
      <c r="M16" s="14">
        <v>7440</v>
      </c>
      <c r="N16" s="14">
        <v>5280</v>
      </c>
      <c r="O16" s="14">
        <v>5750</v>
      </c>
      <c r="P16" s="14">
        <v>6550</v>
      </c>
      <c r="Q16" s="14">
        <v>6370</v>
      </c>
      <c r="R16" s="14">
        <v>9240</v>
      </c>
      <c r="S16" s="14">
        <v>6930</v>
      </c>
      <c r="T16" s="14">
        <v>1760</v>
      </c>
      <c r="U16" s="14">
        <v>137890</v>
      </c>
    </row>
    <row r="17" spans="1:21" ht="15.6" customHeight="1" x14ac:dyDescent="0.2">
      <c r="A17" s="13" t="s">
        <v>114</v>
      </c>
      <c r="B17" s="14">
        <v>7750</v>
      </c>
      <c r="C17" s="14">
        <v>11430</v>
      </c>
      <c r="D17" s="14">
        <v>6190</v>
      </c>
      <c r="E17" s="14">
        <v>12200</v>
      </c>
      <c r="F17" s="14">
        <v>5790</v>
      </c>
      <c r="G17" s="14">
        <v>8240</v>
      </c>
      <c r="H17" s="14">
        <v>6990</v>
      </c>
      <c r="I17" s="14">
        <v>10920</v>
      </c>
      <c r="J17" s="14">
        <v>6040</v>
      </c>
      <c r="K17" s="14">
        <v>6100</v>
      </c>
      <c r="L17" s="14">
        <v>8300</v>
      </c>
      <c r="M17" s="14">
        <v>7570</v>
      </c>
      <c r="N17" s="14">
        <v>5380</v>
      </c>
      <c r="O17" s="14">
        <v>5810</v>
      </c>
      <c r="P17" s="14">
        <v>6640</v>
      </c>
      <c r="Q17" s="14">
        <v>6490</v>
      </c>
      <c r="R17" s="14">
        <v>9390</v>
      </c>
      <c r="S17" s="14">
        <v>7060</v>
      </c>
      <c r="T17" s="14">
        <v>1740</v>
      </c>
      <c r="U17" s="14">
        <v>140040</v>
      </c>
    </row>
    <row r="18" spans="1:21" ht="15.6" customHeight="1" x14ac:dyDescent="0.2">
      <c r="A18" s="13" t="s">
        <v>115</v>
      </c>
      <c r="B18" s="14">
        <v>7800</v>
      </c>
      <c r="C18" s="14">
        <v>11530</v>
      </c>
      <c r="D18" s="14">
        <v>6230</v>
      </c>
      <c r="E18" s="14">
        <v>12350</v>
      </c>
      <c r="F18" s="14">
        <v>5900</v>
      </c>
      <c r="G18" s="14">
        <v>8330</v>
      </c>
      <c r="H18" s="14">
        <v>7060</v>
      </c>
      <c r="I18" s="14">
        <v>11090</v>
      </c>
      <c r="J18" s="14">
        <v>6080</v>
      </c>
      <c r="K18" s="14">
        <v>6200</v>
      </c>
      <c r="L18" s="14">
        <v>8390</v>
      </c>
      <c r="M18" s="14">
        <v>7660</v>
      </c>
      <c r="N18" s="14">
        <v>5430</v>
      </c>
      <c r="O18" s="14">
        <v>5900</v>
      </c>
      <c r="P18" s="14">
        <v>6710</v>
      </c>
      <c r="Q18" s="14">
        <v>6570</v>
      </c>
      <c r="R18" s="14">
        <v>9480</v>
      </c>
      <c r="S18" s="14">
        <v>7160</v>
      </c>
      <c r="T18" s="14">
        <v>1740</v>
      </c>
      <c r="U18" s="14">
        <v>141600</v>
      </c>
    </row>
    <row r="19" spans="1:21" ht="15.6" customHeight="1" x14ac:dyDescent="0.2">
      <c r="A19" s="13" t="s">
        <v>116</v>
      </c>
      <c r="B19" s="14">
        <v>7840</v>
      </c>
      <c r="C19" s="14">
        <v>11740</v>
      </c>
      <c r="D19" s="14">
        <v>6260</v>
      </c>
      <c r="E19" s="14">
        <v>12590</v>
      </c>
      <c r="F19" s="14">
        <v>6000</v>
      </c>
      <c r="G19" s="14">
        <v>8370</v>
      </c>
      <c r="H19" s="14">
        <v>7160</v>
      </c>
      <c r="I19" s="14">
        <v>11240</v>
      </c>
      <c r="J19" s="14">
        <v>6170</v>
      </c>
      <c r="K19" s="14">
        <v>6290</v>
      </c>
      <c r="L19" s="14">
        <v>8540</v>
      </c>
      <c r="M19" s="14">
        <v>7770</v>
      </c>
      <c r="N19" s="14">
        <v>5530</v>
      </c>
      <c r="O19" s="14">
        <v>5980</v>
      </c>
      <c r="P19" s="14">
        <v>6790</v>
      </c>
      <c r="Q19" s="14">
        <v>6660</v>
      </c>
      <c r="R19" s="14">
        <v>9610</v>
      </c>
      <c r="S19" s="14">
        <v>7260</v>
      </c>
      <c r="T19" s="14">
        <v>1730</v>
      </c>
      <c r="U19" s="14">
        <v>143520</v>
      </c>
    </row>
    <row r="20" spans="1:21" ht="15.6" customHeight="1" x14ac:dyDescent="0.2">
      <c r="A20" s="13" t="s">
        <v>117</v>
      </c>
      <c r="B20" s="14">
        <v>7910</v>
      </c>
      <c r="C20" s="14">
        <v>11850</v>
      </c>
      <c r="D20" s="14">
        <v>6280</v>
      </c>
      <c r="E20" s="14">
        <v>12790</v>
      </c>
      <c r="F20" s="14">
        <v>6100</v>
      </c>
      <c r="G20" s="14">
        <v>8490</v>
      </c>
      <c r="H20" s="14">
        <v>7220</v>
      </c>
      <c r="I20" s="14">
        <v>11380</v>
      </c>
      <c r="J20" s="14">
        <v>6210</v>
      </c>
      <c r="K20" s="14">
        <v>6360</v>
      </c>
      <c r="L20" s="14">
        <v>8660</v>
      </c>
      <c r="M20" s="14">
        <v>7880</v>
      </c>
      <c r="N20" s="14">
        <v>5630</v>
      </c>
      <c r="O20" s="14">
        <v>6060</v>
      </c>
      <c r="P20" s="14">
        <v>6880</v>
      </c>
      <c r="Q20" s="14">
        <v>6740</v>
      </c>
      <c r="R20" s="14">
        <v>9750</v>
      </c>
      <c r="S20" s="14">
        <v>7360</v>
      </c>
      <c r="T20" s="14">
        <v>1690</v>
      </c>
      <c r="U20" s="14">
        <v>145230</v>
      </c>
    </row>
    <row r="21" spans="1:21" ht="15.6" customHeight="1" x14ac:dyDescent="0.2">
      <c r="A21" s="13" t="s">
        <v>118</v>
      </c>
      <c r="B21" s="14">
        <v>8030</v>
      </c>
      <c r="C21" s="14">
        <v>12010</v>
      </c>
      <c r="D21" s="14">
        <v>6340</v>
      </c>
      <c r="E21" s="14">
        <v>12910</v>
      </c>
      <c r="F21" s="14">
        <v>6170</v>
      </c>
      <c r="G21" s="14">
        <v>8600</v>
      </c>
      <c r="H21" s="14">
        <v>7260</v>
      </c>
      <c r="I21" s="14">
        <v>11520</v>
      </c>
      <c r="J21" s="14">
        <v>6290</v>
      </c>
      <c r="K21" s="14">
        <v>6430</v>
      </c>
      <c r="L21" s="14">
        <v>8770</v>
      </c>
      <c r="M21" s="14">
        <v>8010</v>
      </c>
      <c r="N21" s="14">
        <v>5680</v>
      </c>
      <c r="O21" s="14">
        <v>6170</v>
      </c>
      <c r="P21" s="14">
        <v>6950</v>
      </c>
      <c r="Q21" s="14">
        <v>6810</v>
      </c>
      <c r="R21" s="14">
        <v>9860</v>
      </c>
      <c r="S21" s="14">
        <v>7470</v>
      </c>
      <c r="T21" s="14">
        <v>1670</v>
      </c>
      <c r="U21" s="14">
        <v>146930</v>
      </c>
    </row>
    <row r="22" spans="1:21" ht="15.6" customHeight="1" x14ac:dyDescent="0.2">
      <c r="A22" s="13" t="s">
        <v>119</v>
      </c>
      <c r="B22" s="14">
        <v>8130</v>
      </c>
      <c r="C22" s="14">
        <v>12140</v>
      </c>
      <c r="D22" s="14">
        <v>6410</v>
      </c>
      <c r="E22" s="14">
        <v>13040</v>
      </c>
      <c r="F22" s="14">
        <v>6240</v>
      </c>
      <c r="G22" s="14">
        <v>8650</v>
      </c>
      <c r="H22" s="14">
        <v>7310</v>
      </c>
      <c r="I22" s="14">
        <v>11650</v>
      </c>
      <c r="J22" s="14">
        <v>6350</v>
      </c>
      <c r="K22" s="14">
        <v>6490</v>
      </c>
      <c r="L22" s="14">
        <v>8900</v>
      </c>
      <c r="M22" s="14">
        <v>8080</v>
      </c>
      <c r="N22" s="14">
        <v>5750</v>
      </c>
      <c r="O22" s="14">
        <v>6240</v>
      </c>
      <c r="P22" s="14">
        <v>7030</v>
      </c>
      <c r="Q22" s="14">
        <v>6900</v>
      </c>
      <c r="R22" s="14">
        <v>9960</v>
      </c>
      <c r="S22" s="14">
        <v>7560</v>
      </c>
      <c r="T22" s="14">
        <v>1640</v>
      </c>
      <c r="U22" s="14">
        <v>148470</v>
      </c>
    </row>
    <row r="23" spans="1:21" ht="15.6" customHeight="1" x14ac:dyDescent="0.2">
      <c r="A23" s="13" t="s">
        <v>120</v>
      </c>
      <c r="B23" s="14">
        <v>8110</v>
      </c>
      <c r="C23" s="14">
        <v>12190</v>
      </c>
      <c r="D23" s="14">
        <v>6410</v>
      </c>
      <c r="E23" s="14">
        <v>13120</v>
      </c>
      <c r="F23" s="14">
        <v>6270</v>
      </c>
      <c r="G23" s="14">
        <v>8680</v>
      </c>
      <c r="H23" s="14">
        <v>7330</v>
      </c>
      <c r="I23" s="14">
        <v>11650</v>
      </c>
      <c r="J23" s="14">
        <v>6380</v>
      </c>
      <c r="K23" s="14">
        <v>6510</v>
      </c>
      <c r="L23" s="14">
        <v>8920</v>
      </c>
      <c r="M23" s="14">
        <v>8110</v>
      </c>
      <c r="N23" s="14">
        <v>5740</v>
      </c>
      <c r="O23" s="14">
        <v>6260</v>
      </c>
      <c r="P23" s="14">
        <v>7090</v>
      </c>
      <c r="Q23" s="14">
        <v>6880</v>
      </c>
      <c r="R23" s="14">
        <v>9990</v>
      </c>
      <c r="S23" s="14">
        <v>7620</v>
      </c>
      <c r="T23" s="14">
        <v>1610</v>
      </c>
      <c r="U23" s="14">
        <v>148870</v>
      </c>
    </row>
    <row r="24" spans="1:21" ht="15.6" customHeight="1" x14ac:dyDescent="0.2">
      <c r="A24" s="13" t="s">
        <v>121</v>
      </c>
      <c r="B24" s="14">
        <v>8190</v>
      </c>
      <c r="C24" s="14">
        <v>12270</v>
      </c>
      <c r="D24" s="14">
        <v>6450</v>
      </c>
      <c r="E24" s="14">
        <v>13220</v>
      </c>
      <c r="F24" s="14">
        <v>6370</v>
      </c>
      <c r="G24" s="14">
        <v>8720</v>
      </c>
      <c r="H24" s="14">
        <v>7340</v>
      </c>
      <c r="I24" s="14">
        <v>11780</v>
      </c>
      <c r="J24" s="14">
        <v>6420</v>
      </c>
      <c r="K24" s="14">
        <v>6550</v>
      </c>
      <c r="L24" s="14">
        <v>8970</v>
      </c>
      <c r="M24" s="14">
        <v>8190</v>
      </c>
      <c r="N24" s="14">
        <v>5750</v>
      </c>
      <c r="O24" s="14">
        <v>6310</v>
      </c>
      <c r="P24" s="14">
        <v>7160</v>
      </c>
      <c r="Q24" s="14">
        <v>6940</v>
      </c>
      <c r="R24" s="14">
        <v>10070</v>
      </c>
      <c r="S24" s="14">
        <v>7690</v>
      </c>
      <c r="T24" s="14">
        <v>1570</v>
      </c>
      <c r="U24" s="14">
        <v>149930</v>
      </c>
    </row>
    <row r="25" spans="1:21" ht="15.6" customHeight="1" x14ac:dyDescent="0.2">
      <c r="A25" s="13" t="s">
        <v>122</v>
      </c>
      <c r="B25" s="14">
        <v>8260</v>
      </c>
      <c r="C25" s="14">
        <v>12370</v>
      </c>
      <c r="D25" s="14">
        <v>6520</v>
      </c>
      <c r="E25" s="14">
        <v>13360</v>
      </c>
      <c r="F25" s="14">
        <v>6390</v>
      </c>
      <c r="G25" s="14">
        <v>8750</v>
      </c>
      <c r="H25" s="14">
        <v>7350</v>
      </c>
      <c r="I25" s="14">
        <v>11820</v>
      </c>
      <c r="J25" s="14">
        <v>6430</v>
      </c>
      <c r="K25" s="14">
        <v>6550</v>
      </c>
      <c r="L25" s="14">
        <v>8980</v>
      </c>
      <c r="M25" s="14">
        <v>8170</v>
      </c>
      <c r="N25" s="14">
        <v>5790</v>
      </c>
      <c r="O25" s="14">
        <v>6360</v>
      </c>
      <c r="P25" s="14">
        <v>7210</v>
      </c>
      <c r="Q25" s="14">
        <v>6990</v>
      </c>
      <c r="R25" s="14">
        <v>10190</v>
      </c>
      <c r="S25" s="14">
        <v>7670</v>
      </c>
      <c r="T25" s="14">
        <v>1550</v>
      </c>
      <c r="U25" s="14">
        <v>150720</v>
      </c>
    </row>
    <row r="26" spans="1:21" ht="15.6" customHeight="1" x14ac:dyDescent="0.2">
      <c r="A26" s="13" t="s">
        <v>123</v>
      </c>
      <c r="B26" s="14">
        <v>8300</v>
      </c>
      <c r="C26" s="14">
        <v>12490</v>
      </c>
      <c r="D26" s="14">
        <v>6610</v>
      </c>
      <c r="E26" s="14">
        <v>13450</v>
      </c>
      <c r="F26" s="14">
        <v>6420</v>
      </c>
      <c r="G26" s="14">
        <v>8810</v>
      </c>
      <c r="H26" s="14">
        <v>7440</v>
      </c>
      <c r="I26" s="14">
        <v>11940</v>
      </c>
      <c r="J26" s="14">
        <v>6450</v>
      </c>
      <c r="K26" s="14">
        <v>6580</v>
      </c>
      <c r="L26" s="14">
        <v>9090</v>
      </c>
      <c r="M26" s="14">
        <v>8240</v>
      </c>
      <c r="N26" s="14">
        <v>5830</v>
      </c>
      <c r="O26" s="14">
        <v>6430</v>
      </c>
      <c r="P26" s="14">
        <v>7210</v>
      </c>
      <c r="Q26" s="14">
        <v>7040</v>
      </c>
      <c r="R26" s="14">
        <v>10260</v>
      </c>
      <c r="S26" s="14">
        <v>7680</v>
      </c>
      <c r="T26" s="14">
        <v>1540</v>
      </c>
      <c r="U26" s="14">
        <v>151810</v>
      </c>
    </row>
    <row r="27" spans="1:21" ht="15.6" customHeight="1" x14ac:dyDescent="0.2">
      <c r="A27" s="13" t="s">
        <v>124</v>
      </c>
      <c r="B27" s="14">
        <v>8330</v>
      </c>
      <c r="C27" s="14">
        <v>12540</v>
      </c>
      <c r="D27" s="14">
        <v>6610</v>
      </c>
      <c r="E27" s="14">
        <v>13560</v>
      </c>
      <c r="F27" s="14">
        <v>6410</v>
      </c>
      <c r="G27" s="14">
        <v>8820</v>
      </c>
      <c r="H27" s="14">
        <v>7470</v>
      </c>
      <c r="I27" s="14">
        <v>12010</v>
      </c>
      <c r="J27" s="14">
        <v>6510</v>
      </c>
      <c r="K27" s="14">
        <v>6580</v>
      </c>
      <c r="L27" s="14">
        <v>9100</v>
      </c>
      <c r="M27" s="14">
        <v>8260</v>
      </c>
      <c r="N27" s="14">
        <v>5770</v>
      </c>
      <c r="O27" s="14">
        <v>6450</v>
      </c>
      <c r="P27" s="14">
        <v>7210</v>
      </c>
      <c r="Q27" s="14">
        <v>7070</v>
      </c>
      <c r="R27" s="14">
        <v>10280</v>
      </c>
      <c r="S27" s="14">
        <v>7700</v>
      </c>
      <c r="T27" s="14">
        <v>1520</v>
      </c>
      <c r="U27" s="14">
        <v>152180</v>
      </c>
    </row>
    <row r="28" spans="1:21" ht="15.6" customHeight="1" x14ac:dyDescent="0.2">
      <c r="A28" s="13" t="s">
        <v>125</v>
      </c>
      <c r="B28" s="14">
        <v>8380</v>
      </c>
      <c r="C28" s="14">
        <v>12630</v>
      </c>
      <c r="D28" s="14">
        <v>6680</v>
      </c>
      <c r="E28" s="14">
        <v>13700</v>
      </c>
      <c r="F28" s="14">
        <v>6390</v>
      </c>
      <c r="G28" s="14">
        <v>8880</v>
      </c>
      <c r="H28" s="14">
        <v>7550</v>
      </c>
      <c r="I28" s="14">
        <v>12100</v>
      </c>
      <c r="J28" s="14">
        <v>6560</v>
      </c>
      <c r="K28" s="14">
        <v>6610</v>
      </c>
      <c r="L28" s="14">
        <v>9150</v>
      </c>
      <c r="M28" s="14">
        <v>8300</v>
      </c>
      <c r="N28" s="14">
        <v>5790</v>
      </c>
      <c r="O28" s="14">
        <v>6510</v>
      </c>
      <c r="P28" s="14">
        <v>7240</v>
      </c>
      <c r="Q28" s="14">
        <v>7090</v>
      </c>
      <c r="R28" s="14">
        <v>10370</v>
      </c>
      <c r="S28" s="14">
        <v>7780</v>
      </c>
      <c r="T28" s="14">
        <v>1500</v>
      </c>
      <c r="U28" s="14">
        <v>153210</v>
      </c>
    </row>
    <row r="29" spans="1:21" ht="15.6" customHeight="1" x14ac:dyDescent="0.2">
      <c r="A29" s="13" t="s">
        <v>126</v>
      </c>
      <c r="B29" s="14">
        <v>8470</v>
      </c>
      <c r="C29" s="14">
        <v>12710</v>
      </c>
      <c r="D29" s="14">
        <v>6700</v>
      </c>
      <c r="E29" s="14">
        <v>13890</v>
      </c>
      <c r="F29" s="14">
        <v>6460</v>
      </c>
      <c r="G29" s="14">
        <v>8950</v>
      </c>
      <c r="H29" s="14">
        <v>7720</v>
      </c>
      <c r="I29" s="14">
        <v>12280</v>
      </c>
      <c r="J29" s="14">
        <v>6640</v>
      </c>
      <c r="K29" s="14">
        <v>6660</v>
      </c>
      <c r="L29" s="14">
        <v>9210</v>
      </c>
      <c r="M29" s="14">
        <v>8380</v>
      </c>
      <c r="N29" s="14">
        <v>5870</v>
      </c>
      <c r="O29" s="14">
        <v>6600</v>
      </c>
      <c r="P29" s="14">
        <v>7290</v>
      </c>
      <c r="Q29" s="14">
        <v>7160</v>
      </c>
      <c r="R29" s="14">
        <v>10390</v>
      </c>
      <c r="S29" s="14">
        <v>7820</v>
      </c>
      <c r="T29" s="14">
        <v>1480</v>
      </c>
      <c r="U29" s="14">
        <v>154660</v>
      </c>
    </row>
    <row r="30" spans="1:21" ht="15.6" customHeight="1" x14ac:dyDescent="0.2">
      <c r="A30" s="13" t="s">
        <v>127</v>
      </c>
      <c r="B30" s="14">
        <v>8540</v>
      </c>
      <c r="C30" s="14">
        <v>12850</v>
      </c>
      <c r="D30" s="14">
        <v>6750</v>
      </c>
      <c r="E30" s="14">
        <v>14060</v>
      </c>
      <c r="F30" s="14">
        <v>6500</v>
      </c>
      <c r="G30" s="14">
        <v>9020</v>
      </c>
      <c r="H30" s="14">
        <v>7810</v>
      </c>
      <c r="I30" s="14">
        <v>12390</v>
      </c>
      <c r="J30" s="14">
        <v>6670</v>
      </c>
      <c r="K30" s="14">
        <v>6720</v>
      </c>
      <c r="L30" s="14">
        <v>9270</v>
      </c>
      <c r="M30" s="14">
        <v>8420</v>
      </c>
      <c r="N30" s="14">
        <v>5900</v>
      </c>
      <c r="O30" s="14">
        <v>6650</v>
      </c>
      <c r="P30" s="14">
        <v>7300</v>
      </c>
      <c r="Q30" s="14">
        <v>7230</v>
      </c>
      <c r="R30" s="14">
        <v>10500</v>
      </c>
      <c r="S30" s="14">
        <v>7960</v>
      </c>
      <c r="T30" s="14">
        <v>1410</v>
      </c>
      <c r="U30" s="14">
        <v>155930</v>
      </c>
    </row>
    <row r="31" spans="1:21" ht="15.6" customHeight="1" x14ac:dyDescent="0.2">
      <c r="A31" s="13" t="s">
        <v>128</v>
      </c>
      <c r="B31" s="14">
        <v>8600</v>
      </c>
      <c r="C31" s="14">
        <v>13010</v>
      </c>
      <c r="D31" s="14">
        <v>6840</v>
      </c>
      <c r="E31" s="14">
        <v>14210</v>
      </c>
      <c r="F31" s="14">
        <v>6570</v>
      </c>
      <c r="G31" s="14">
        <v>9110</v>
      </c>
      <c r="H31" s="14">
        <v>7920</v>
      </c>
      <c r="I31" s="14">
        <v>12550</v>
      </c>
      <c r="J31" s="14">
        <v>6720</v>
      </c>
      <c r="K31" s="14">
        <v>6800</v>
      </c>
      <c r="L31" s="14">
        <v>9390</v>
      </c>
      <c r="M31" s="14">
        <v>8460</v>
      </c>
      <c r="N31" s="14">
        <v>5970</v>
      </c>
      <c r="O31" s="14">
        <v>6710</v>
      </c>
      <c r="P31" s="14">
        <v>7340</v>
      </c>
      <c r="Q31" s="14">
        <v>7260</v>
      </c>
      <c r="R31" s="14">
        <v>10580</v>
      </c>
      <c r="S31" s="14">
        <v>8040</v>
      </c>
      <c r="T31" s="14">
        <v>1380</v>
      </c>
      <c r="U31" s="14">
        <v>157440</v>
      </c>
    </row>
    <row r="32" spans="1:21" ht="15.6" customHeight="1" x14ac:dyDescent="0.2">
      <c r="A32" s="13" t="s">
        <v>129</v>
      </c>
      <c r="B32" s="14">
        <v>8660</v>
      </c>
      <c r="C32" s="14">
        <v>13090</v>
      </c>
      <c r="D32" s="14">
        <v>6870</v>
      </c>
      <c r="E32" s="14">
        <v>14410</v>
      </c>
      <c r="F32" s="14">
        <v>6580</v>
      </c>
      <c r="G32" s="14">
        <v>9130</v>
      </c>
      <c r="H32" s="14">
        <v>7980</v>
      </c>
      <c r="I32" s="14">
        <v>12700</v>
      </c>
      <c r="J32" s="14">
        <v>6810</v>
      </c>
      <c r="K32" s="14">
        <v>6790</v>
      </c>
      <c r="L32" s="14">
        <v>9430</v>
      </c>
      <c r="M32" s="14">
        <v>8510</v>
      </c>
      <c r="N32" s="14">
        <v>5980</v>
      </c>
      <c r="O32" s="14">
        <v>6770</v>
      </c>
      <c r="P32" s="14">
        <v>7400</v>
      </c>
      <c r="Q32" s="14">
        <v>7310</v>
      </c>
      <c r="R32" s="14">
        <v>10650</v>
      </c>
      <c r="S32" s="14">
        <v>8060</v>
      </c>
      <c r="T32" s="14">
        <v>1320</v>
      </c>
      <c r="U32" s="14">
        <v>158460</v>
      </c>
    </row>
    <row r="33" spans="1:21" ht="15.6" customHeight="1" x14ac:dyDescent="0.2">
      <c r="A33" s="13" t="s">
        <v>130</v>
      </c>
      <c r="B33" s="14">
        <v>8760</v>
      </c>
      <c r="C33" s="14">
        <v>13270</v>
      </c>
      <c r="D33" s="14">
        <v>7020</v>
      </c>
      <c r="E33" s="14">
        <v>14610</v>
      </c>
      <c r="F33" s="14">
        <v>6660</v>
      </c>
      <c r="G33" s="14">
        <v>9250</v>
      </c>
      <c r="H33" s="14">
        <v>8070</v>
      </c>
      <c r="I33" s="14">
        <v>12880</v>
      </c>
      <c r="J33" s="14">
        <v>6880</v>
      </c>
      <c r="K33" s="14">
        <v>6860</v>
      </c>
      <c r="L33" s="14">
        <v>9520</v>
      </c>
      <c r="M33" s="14">
        <v>8630</v>
      </c>
      <c r="N33" s="14">
        <v>6070</v>
      </c>
      <c r="O33" s="14">
        <v>6840</v>
      </c>
      <c r="P33" s="14">
        <v>7490</v>
      </c>
      <c r="Q33" s="14">
        <v>7400</v>
      </c>
      <c r="R33" s="14">
        <v>10800</v>
      </c>
      <c r="S33" s="14">
        <v>8190</v>
      </c>
      <c r="T33" s="14">
        <v>1310</v>
      </c>
      <c r="U33" s="14">
        <v>160480</v>
      </c>
    </row>
    <row r="34" spans="1:21" ht="15.6" customHeight="1" x14ac:dyDescent="0.2">
      <c r="A34" s="13" t="s">
        <v>131</v>
      </c>
      <c r="B34" s="14">
        <v>8860</v>
      </c>
      <c r="C34" s="14">
        <v>13460</v>
      </c>
      <c r="D34" s="14">
        <v>7120</v>
      </c>
      <c r="E34" s="14">
        <v>14800</v>
      </c>
      <c r="F34" s="14">
        <v>6760</v>
      </c>
      <c r="G34" s="14">
        <v>9350</v>
      </c>
      <c r="H34" s="14">
        <v>8140</v>
      </c>
      <c r="I34" s="14">
        <v>13030</v>
      </c>
      <c r="J34" s="14">
        <v>6960</v>
      </c>
      <c r="K34" s="14">
        <v>6930</v>
      </c>
      <c r="L34" s="14">
        <v>9600</v>
      </c>
      <c r="M34" s="14">
        <v>8730</v>
      </c>
      <c r="N34" s="14">
        <v>6110</v>
      </c>
      <c r="O34" s="14">
        <v>6900</v>
      </c>
      <c r="P34" s="14">
        <v>7550</v>
      </c>
      <c r="Q34" s="14">
        <v>7490</v>
      </c>
      <c r="R34" s="14">
        <v>10960</v>
      </c>
      <c r="S34" s="14">
        <v>8300</v>
      </c>
      <c r="T34" s="14">
        <v>1290</v>
      </c>
      <c r="U34" s="14">
        <v>162340</v>
      </c>
    </row>
    <row r="35" spans="1:21" ht="15.6" customHeight="1" x14ac:dyDescent="0.2">
      <c r="A35" s="13" t="s">
        <v>132</v>
      </c>
      <c r="B35" s="14">
        <v>8960</v>
      </c>
      <c r="C35" s="14">
        <v>13590</v>
      </c>
      <c r="D35" s="14">
        <v>7210</v>
      </c>
      <c r="E35" s="14">
        <v>14920</v>
      </c>
      <c r="F35" s="14">
        <v>6800</v>
      </c>
      <c r="G35" s="14">
        <v>9410</v>
      </c>
      <c r="H35" s="14">
        <v>8190</v>
      </c>
      <c r="I35" s="14">
        <v>13100</v>
      </c>
      <c r="J35" s="14">
        <v>7010</v>
      </c>
      <c r="K35" s="14">
        <v>6960</v>
      </c>
      <c r="L35" s="14">
        <v>9650</v>
      </c>
      <c r="M35" s="14">
        <v>8810</v>
      </c>
      <c r="N35" s="14">
        <v>6130</v>
      </c>
      <c r="O35" s="14">
        <v>6950</v>
      </c>
      <c r="P35" s="14">
        <v>7590</v>
      </c>
      <c r="Q35" s="14">
        <v>7540</v>
      </c>
      <c r="R35" s="14">
        <v>11040</v>
      </c>
      <c r="S35" s="14">
        <v>8320</v>
      </c>
      <c r="T35" s="14">
        <v>1260</v>
      </c>
      <c r="U35" s="14">
        <v>163410</v>
      </c>
    </row>
    <row r="36" spans="1:21" ht="15.6" customHeight="1" x14ac:dyDescent="0.2">
      <c r="A36" s="13" t="s">
        <v>133</v>
      </c>
      <c r="B36" s="14">
        <v>9170</v>
      </c>
      <c r="C36" s="14">
        <v>13970</v>
      </c>
      <c r="D36" s="14">
        <v>7330</v>
      </c>
      <c r="E36" s="14">
        <v>15430</v>
      </c>
      <c r="F36" s="14">
        <v>6950</v>
      </c>
      <c r="G36" s="14">
        <v>9600</v>
      </c>
      <c r="H36" s="14">
        <v>8420</v>
      </c>
      <c r="I36" s="14">
        <v>13370</v>
      </c>
      <c r="J36" s="14">
        <v>7150</v>
      </c>
      <c r="K36" s="14">
        <v>7190</v>
      </c>
      <c r="L36" s="14">
        <v>9860</v>
      </c>
      <c r="M36" s="14">
        <v>8970</v>
      </c>
      <c r="N36" s="14">
        <v>6280</v>
      </c>
      <c r="O36" s="14">
        <v>7170</v>
      </c>
      <c r="P36" s="14">
        <v>7770</v>
      </c>
      <c r="Q36" s="14">
        <v>7740</v>
      </c>
      <c r="R36" s="14">
        <v>11290</v>
      </c>
      <c r="S36" s="14">
        <v>8490</v>
      </c>
      <c r="T36" s="14">
        <v>1240</v>
      </c>
      <c r="U36" s="14">
        <v>167410</v>
      </c>
    </row>
    <row r="37" spans="1:21" ht="15.6" customHeight="1" x14ac:dyDescent="0.2">
      <c r="A37" s="13" t="s">
        <v>134</v>
      </c>
      <c r="B37" s="14">
        <v>9360</v>
      </c>
      <c r="C37" s="14">
        <v>14400</v>
      </c>
      <c r="D37" s="14">
        <v>7510</v>
      </c>
      <c r="E37" s="14">
        <v>15860</v>
      </c>
      <c r="F37" s="14">
        <v>7180</v>
      </c>
      <c r="G37" s="14">
        <v>9850</v>
      </c>
      <c r="H37" s="14">
        <v>8730</v>
      </c>
      <c r="I37" s="14">
        <v>13740</v>
      </c>
      <c r="J37" s="14">
        <v>7410</v>
      </c>
      <c r="K37" s="14">
        <v>7490</v>
      </c>
      <c r="L37" s="14">
        <v>10190</v>
      </c>
      <c r="M37" s="14">
        <v>9200</v>
      </c>
      <c r="N37" s="14">
        <v>6520</v>
      </c>
      <c r="O37" s="14">
        <v>7420</v>
      </c>
      <c r="P37" s="14">
        <v>8030</v>
      </c>
      <c r="Q37" s="14">
        <v>7950</v>
      </c>
      <c r="R37" s="14">
        <v>11570</v>
      </c>
      <c r="S37" s="14">
        <v>8710</v>
      </c>
      <c r="T37" s="14">
        <v>1200</v>
      </c>
      <c r="U37" s="14">
        <v>172330</v>
      </c>
    </row>
    <row r="38" spans="1:21" ht="15.6" customHeight="1" x14ac:dyDescent="0.2">
      <c r="A38" s="13" t="s">
        <v>135</v>
      </c>
      <c r="B38" s="14">
        <v>9540</v>
      </c>
      <c r="C38" s="14">
        <v>14780</v>
      </c>
      <c r="D38" s="14">
        <v>7700</v>
      </c>
      <c r="E38" s="14">
        <v>16320</v>
      </c>
      <c r="F38" s="14">
        <v>7420</v>
      </c>
      <c r="G38" s="14">
        <v>10180</v>
      </c>
      <c r="H38" s="14">
        <v>9050</v>
      </c>
      <c r="I38" s="14">
        <v>14140</v>
      </c>
      <c r="J38" s="14">
        <v>7670</v>
      </c>
      <c r="K38" s="14">
        <v>7800</v>
      </c>
      <c r="L38" s="14">
        <v>10620</v>
      </c>
      <c r="M38" s="14">
        <v>9510</v>
      </c>
      <c r="N38" s="14">
        <v>6710</v>
      </c>
      <c r="O38" s="14">
        <v>7700</v>
      </c>
      <c r="P38" s="14">
        <v>8300</v>
      </c>
      <c r="Q38" s="14">
        <v>8220</v>
      </c>
      <c r="R38" s="14">
        <v>11980</v>
      </c>
      <c r="S38" s="14">
        <v>9080</v>
      </c>
      <c r="T38" s="14">
        <v>1120</v>
      </c>
      <c r="U38" s="14">
        <v>177830</v>
      </c>
    </row>
    <row r="39" spans="1:21" ht="15.6" customHeight="1" x14ac:dyDescent="0.2">
      <c r="A39" s="13" t="s">
        <v>136</v>
      </c>
      <c r="B39" s="14">
        <v>9780</v>
      </c>
      <c r="C39" s="14">
        <v>15160</v>
      </c>
      <c r="D39" s="14">
        <v>7840</v>
      </c>
      <c r="E39" s="14">
        <v>16790</v>
      </c>
      <c r="F39" s="14">
        <v>7670</v>
      </c>
      <c r="G39" s="14">
        <v>10460</v>
      </c>
      <c r="H39" s="14">
        <v>9450</v>
      </c>
      <c r="I39" s="14">
        <v>14530</v>
      </c>
      <c r="J39" s="14">
        <v>7970</v>
      </c>
      <c r="K39" s="14">
        <v>8180</v>
      </c>
      <c r="L39" s="14">
        <v>11020</v>
      </c>
      <c r="M39" s="14">
        <v>9810</v>
      </c>
      <c r="N39" s="14">
        <v>6900</v>
      </c>
      <c r="O39" s="14">
        <v>8020</v>
      </c>
      <c r="P39" s="14">
        <v>8620</v>
      </c>
      <c r="Q39" s="14">
        <v>8500</v>
      </c>
      <c r="R39" s="14">
        <v>12330</v>
      </c>
      <c r="S39" s="14">
        <v>9440</v>
      </c>
      <c r="T39" s="14">
        <v>1090</v>
      </c>
      <c r="U39" s="14">
        <v>183560</v>
      </c>
    </row>
    <row r="40" spans="1:21" ht="15.6" customHeight="1" x14ac:dyDescent="0.2">
      <c r="A40" s="13" t="s">
        <v>137</v>
      </c>
      <c r="B40" s="14">
        <v>10030</v>
      </c>
      <c r="C40" s="14">
        <v>15460</v>
      </c>
      <c r="D40" s="14">
        <v>8000</v>
      </c>
      <c r="E40" s="14">
        <v>17190</v>
      </c>
      <c r="F40" s="14">
        <v>7890</v>
      </c>
      <c r="G40" s="14">
        <v>10720</v>
      </c>
      <c r="H40" s="14">
        <v>9860</v>
      </c>
      <c r="I40" s="14">
        <v>14930</v>
      </c>
      <c r="J40" s="14">
        <v>8200</v>
      </c>
      <c r="K40" s="14">
        <v>8580</v>
      </c>
      <c r="L40" s="14">
        <v>11360</v>
      </c>
      <c r="M40" s="14">
        <v>10170</v>
      </c>
      <c r="N40" s="14">
        <v>7150</v>
      </c>
      <c r="O40" s="14">
        <v>8290</v>
      </c>
      <c r="P40" s="14">
        <v>8920</v>
      </c>
      <c r="Q40" s="14">
        <v>8740</v>
      </c>
      <c r="R40" s="14">
        <v>12670</v>
      </c>
      <c r="S40" s="14">
        <v>9870</v>
      </c>
      <c r="T40" s="14">
        <v>1050</v>
      </c>
      <c r="U40" s="14">
        <v>189090</v>
      </c>
    </row>
    <row r="41" spans="1:21" ht="15.6" customHeight="1" x14ac:dyDescent="0.2">
      <c r="A41" s="13" t="s">
        <v>138</v>
      </c>
      <c r="B41" s="14">
        <v>10230</v>
      </c>
      <c r="C41" s="14">
        <v>15700</v>
      </c>
      <c r="D41" s="14">
        <v>8100</v>
      </c>
      <c r="E41" s="14">
        <v>17530</v>
      </c>
      <c r="F41" s="14">
        <v>8060</v>
      </c>
      <c r="G41" s="14">
        <v>10950</v>
      </c>
      <c r="H41" s="14">
        <v>10110</v>
      </c>
      <c r="I41" s="14">
        <v>15260</v>
      </c>
      <c r="J41" s="14">
        <v>8380</v>
      </c>
      <c r="K41" s="14">
        <v>8860</v>
      </c>
      <c r="L41" s="14">
        <v>11610</v>
      </c>
      <c r="M41" s="14">
        <v>10400</v>
      </c>
      <c r="N41" s="14">
        <v>7340</v>
      </c>
      <c r="O41" s="14">
        <v>8560</v>
      </c>
      <c r="P41" s="14">
        <v>9210</v>
      </c>
      <c r="Q41" s="14">
        <v>8990</v>
      </c>
      <c r="R41" s="14">
        <v>12980</v>
      </c>
      <c r="S41" s="14">
        <v>10130</v>
      </c>
      <c r="T41" s="14">
        <v>1000</v>
      </c>
      <c r="U41" s="14">
        <v>193400</v>
      </c>
    </row>
    <row r="42" spans="1:21" ht="15.6" customHeight="1" x14ac:dyDescent="0.2">
      <c r="A42" s="13" t="s">
        <v>139</v>
      </c>
      <c r="B42" s="14">
        <v>10380</v>
      </c>
      <c r="C42" s="14">
        <v>15980</v>
      </c>
      <c r="D42" s="14">
        <v>8180</v>
      </c>
      <c r="E42" s="14">
        <v>17780</v>
      </c>
      <c r="F42" s="14">
        <v>8200</v>
      </c>
      <c r="G42" s="14">
        <v>11120</v>
      </c>
      <c r="H42" s="14">
        <v>10290</v>
      </c>
      <c r="I42" s="14">
        <v>15540</v>
      </c>
      <c r="J42" s="14">
        <v>8540</v>
      </c>
      <c r="K42" s="14">
        <v>9090</v>
      </c>
      <c r="L42" s="14">
        <v>11790</v>
      </c>
      <c r="M42" s="14">
        <v>10560</v>
      </c>
      <c r="N42" s="14">
        <v>7410</v>
      </c>
      <c r="O42" s="14">
        <v>8740</v>
      </c>
      <c r="P42" s="14">
        <v>9360</v>
      </c>
      <c r="Q42" s="14">
        <v>9160</v>
      </c>
      <c r="R42" s="14">
        <v>13180</v>
      </c>
      <c r="S42" s="14">
        <v>10310</v>
      </c>
      <c r="T42" s="14">
        <v>930</v>
      </c>
      <c r="U42" s="14">
        <v>196540</v>
      </c>
    </row>
    <row r="43" spans="1:21" ht="15.6" customHeight="1" x14ac:dyDescent="0.2">
      <c r="A43" s="13" t="s">
        <v>140</v>
      </c>
      <c r="B43" s="14">
        <v>10510</v>
      </c>
      <c r="C43" s="14">
        <v>16340</v>
      </c>
      <c r="D43" s="14">
        <v>8280</v>
      </c>
      <c r="E43" s="14">
        <v>18190</v>
      </c>
      <c r="F43" s="14">
        <v>8320</v>
      </c>
      <c r="G43" s="14">
        <v>11330</v>
      </c>
      <c r="H43" s="14">
        <v>10480</v>
      </c>
      <c r="I43" s="14">
        <v>15880</v>
      </c>
      <c r="J43" s="14">
        <v>8680</v>
      </c>
      <c r="K43" s="14">
        <v>9250</v>
      </c>
      <c r="L43" s="14">
        <v>11970</v>
      </c>
      <c r="M43" s="14">
        <v>10660</v>
      </c>
      <c r="N43" s="14">
        <v>7520</v>
      </c>
      <c r="O43" s="14">
        <v>8910</v>
      </c>
      <c r="P43" s="14">
        <v>9480</v>
      </c>
      <c r="Q43" s="14">
        <v>9330</v>
      </c>
      <c r="R43" s="14">
        <v>13280</v>
      </c>
      <c r="S43" s="14">
        <v>10500</v>
      </c>
      <c r="T43" s="14">
        <v>870</v>
      </c>
      <c r="U43" s="14">
        <v>199780</v>
      </c>
    </row>
    <row r="44" spans="1:21" ht="15.6" customHeight="1" x14ac:dyDescent="0.2">
      <c r="A44" s="13" t="s">
        <v>141</v>
      </c>
      <c r="B44" s="14">
        <v>10750</v>
      </c>
      <c r="C44" s="14">
        <v>16750</v>
      </c>
      <c r="D44" s="14">
        <v>8440</v>
      </c>
      <c r="E44" s="14">
        <v>18760</v>
      </c>
      <c r="F44" s="14">
        <v>8450</v>
      </c>
      <c r="G44" s="14">
        <v>11530</v>
      </c>
      <c r="H44" s="14">
        <v>10610</v>
      </c>
      <c r="I44" s="14">
        <v>16350</v>
      </c>
      <c r="J44" s="14">
        <v>8790</v>
      </c>
      <c r="K44" s="14">
        <v>9450</v>
      </c>
      <c r="L44" s="14">
        <v>12230</v>
      </c>
      <c r="M44" s="14">
        <v>10820</v>
      </c>
      <c r="N44" s="14">
        <v>7660</v>
      </c>
      <c r="O44" s="14">
        <v>9000</v>
      </c>
      <c r="P44" s="14">
        <v>9630</v>
      </c>
      <c r="Q44" s="14">
        <v>9500</v>
      </c>
      <c r="R44" s="14">
        <v>13510</v>
      </c>
      <c r="S44" s="14">
        <v>10760</v>
      </c>
      <c r="T44" s="14">
        <v>810</v>
      </c>
      <c r="U44" s="14">
        <v>203810</v>
      </c>
    </row>
    <row r="45" spans="1:21" ht="15.6" customHeight="1" x14ac:dyDescent="0.2">
      <c r="A45" s="13" t="s">
        <v>142</v>
      </c>
      <c r="B45" s="14">
        <v>10970</v>
      </c>
      <c r="C45" s="14">
        <v>17210</v>
      </c>
      <c r="D45" s="14">
        <v>8670</v>
      </c>
      <c r="E45" s="14">
        <v>19380</v>
      </c>
      <c r="F45" s="14">
        <v>8600</v>
      </c>
      <c r="G45" s="14">
        <v>11770</v>
      </c>
      <c r="H45" s="14">
        <v>10820</v>
      </c>
      <c r="I45" s="14">
        <v>16800</v>
      </c>
      <c r="J45" s="14">
        <v>8950</v>
      </c>
      <c r="K45" s="14">
        <v>9670</v>
      </c>
      <c r="L45" s="14">
        <v>12560</v>
      </c>
      <c r="M45" s="14">
        <v>11030</v>
      </c>
      <c r="N45" s="14">
        <v>7800</v>
      </c>
      <c r="O45" s="14">
        <v>9190</v>
      </c>
      <c r="P45" s="14">
        <v>9930</v>
      </c>
      <c r="Q45" s="14">
        <v>9640</v>
      </c>
      <c r="R45" s="14">
        <v>13780</v>
      </c>
      <c r="S45" s="14">
        <v>11110</v>
      </c>
      <c r="T45" s="14">
        <v>780</v>
      </c>
      <c r="U45" s="14">
        <v>208660</v>
      </c>
    </row>
    <row r="46" spans="1:21" ht="15.6" customHeight="1" x14ac:dyDescent="0.2">
      <c r="A46" s="13" t="s">
        <v>143</v>
      </c>
      <c r="B46" s="14">
        <v>11170</v>
      </c>
      <c r="C46" s="14">
        <v>17580</v>
      </c>
      <c r="D46" s="14">
        <v>8860</v>
      </c>
      <c r="E46" s="14">
        <v>19870</v>
      </c>
      <c r="F46" s="14">
        <v>8770</v>
      </c>
      <c r="G46" s="14">
        <v>11990</v>
      </c>
      <c r="H46" s="14">
        <v>11010</v>
      </c>
      <c r="I46" s="14">
        <v>17190</v>
      </c>
      <c r="J46" s="14">
        <v>9120</v>
      </c>
      <c r="K46" s="14">
        <v>9890</v>
      </c>
      <c r="L46" s="14">
        <v>12840</v>
      </c>
      <c r="M46" s="14">
        <v>11230</v>
      </c>
      <c r="N46" s="14">
        <v>7950</v>
      </c>
      <c r="O46" s="14">
        <v>9350</v>
      </c>
      <c r="P46" s="14">
        <v>10100</v>
      </c>
      <c r="Q46" s="14">
        <v>9800</v>
      </c>
      <c r="R46" s="14">
        <v>14010</v>
      </c>
      <c r="S46" s="14">
        <v>11380</v>
      </c>
      <c r="T46" s="14">
        <v>740</v>
      </c>
      <c r="U46" s="14">
        <v>212810</v>
      </c>
    </row>
    <row r="47" spans="1:21" ht="15.6" customHeight="1" x14ac:dyDescent="0.2">
      <c r="A47" s="13" t="s">
        <v>144</v>
      </c>
      <c r="B47" s="14">
        <v>11230</v>
      </c>
      <c r="C47" s="14">
        <v>17740</v>
      </c>
      <c r="D47" s="14">
        <v>8970</v>
      </c>
      <c r="E47" s="14">
        <v>20040</v>
      </c>
      <c r="F47" s="14">
        <v>8800</v>
      </c>
      <c r="G47" s="14">
        <v>12070</v>
      </c>
      <c r="H47" s="14">
        <v>11070</v>
      </c>
      <c r="I47" s="14">
        <v>17320</v>
      </c>
      <c r="J47" s="14">
        <v>9150</v>
      </c>
      <c r="K47" s="14">
        <v>9980</v>
      </c>
      <c r="L47" s="14">
        <v>12920</v>
      </c>
      <c r="M47" s="14">
        <v>11320</v>
      </c>
      <c r="N47" s="14">
        <v>7960</v>
      </c>
      <c r="O47" s="14">
        <v>9380</v>
      </c>
      <c r="P47" s="14">
        <v>10170</v>
      </c>
      <c r="Q47" s="14">
        <v>9790</v>
      </c>
      <c r="R47" s="14">
        <v>14100</v>
      </c>
      <c r="S47" s="14">
        <v>11500</v>
      </c>
      <c r="T47" s="14">
        <v>870</v>
      </c>
      <c r="U47" s="14">
        <v>214390</v>
      </c>
    </row>
    <row r="48" spans="1:21" ht="15.6" customHeight="1" x14ac:dyDescent="0.2">
      <c r="A48" s="13" t="s">
        <v>145</v>
      </c>
      <c r="B48" s="14">
        <v>11350</v>
      </c>
      <c r="C48" s="14">
        <v>17970</v>
      </c>
      <c r="D48" s="14">
        <v>9080</v>
      </c>
      <c r="E48" s="14">
        <v>20360</v>
      </c>
      <c r="F48" s="14">
        <v>8940</v>
      </c>
      <c r="G48" s="14">
        <v>12230</v>
      </c>
      <c r="H48" s="14">
        <v>11200</v>
      </c>
      <c r="I48" s="14">
        <v>17590</v>
      </c>
      <c r="J48" s="14">
        <v>9300</v>
      </c>
      <c r="K48" s="14">
        <v>10110</v>
      </c>
      <c r="L48" s="14">
        <v>13140</v>
      </c>
      <c r="M48" s="14">
        <v>11410</v>
      </c>
      <c r="N48" s="14">
        <v>8050</v>
      </c>
      <c r="O48" s="14">
        <v>9490</v>
      </c>
      <c r="P48" s="14">
        <v>10360</v>
      </c>
      <c r="Q48" s="14">
        <v>9920</v>
      </c>
      <c r="R48" s="14">
        <v>14340</v>
      </c>
      <c r="S48" s="14">
        <v>11710</v>
      </c>
      <c r="T48" s="14">
        <v>820</v>
      </c>
      <c r="U48" s="14">
        <v>217370</v>
      </c>
    </row>
    <row r="49" spans="1:21" ht="15.6" customHeight="1" x14ac:dyDescent="0.2">
      <c r="A49" s="13" t="s">
        <v>146</v>
      </c>
      <c r="B49" s="14">
        <v>11460</v>
      </c>
      <c r="C49" s="14">
        <v>18130</v>
      </c>
      <c r="D49" s="14">
        <v>9150</v>
      </c>
      <c r="E49" s="14">
        <v>20620</v>
      </c>
      <c r="F49" s="14">
        <v>9020</v>
      </c>
      <c r="G49" s="14">
        <v>12300</v>
      </c>
      <c r="H49" s="14">
        <v>11250</v>
      </c>
      <c r="I49" s="14">
        <v>17870</v>
      </c>
      <c r="J49" s="14">
        <v>9360</v>
      </c>
      <c r="K49" s="14">
        <v>10190</v>
      </c>
      <c r="L49" s="14">
        <v>13260</v>
      </c>
      <c r="M49" s="14">
        <v>11460</v>
      </c>
      <c r="N49" s="14">
        <v>8090</v>
      </c>
      <c r="O49" s="14">
        <v>9540</v>
      </c>
      <c r="P49" s="14">
        <v>10450</v>
      </c>
      <c r="Q49" s="14">
        <v>10020</v>
      </c>
      <c r="R49" s="14">
        <v>14470</v>
      </c>
      <c r="S49" s="14">
        <v>11840</v>
      </c>
      <c r="T49" s="14">
        <v>790</v>
      </c>
      <c r="U49" s="14">
        <v>219250</v>
      </c>
    </row>
    <row r="50" spans="1:21" ht="15.6" customHeight="1" x14ac:dyDescent="0.2">
      <c r="A50" s="13" t="s">
        <v>147</v>
      </c>
      <c r="B50" s="14">
        <v>11570</v>
      </c>
      <c r="C50" s="14">
        <v>18220</v>
      </c>
      <c r="D50" s="14">
        <v>9200</v>
      </c>
      <c r="E50" s="14">
        <v>20850</v>
      </c>
      <c r="F50" s="14">
        <v>9030</v>
      </c>
      <c r="G50" s="14">
        <v>12310</v>
      </c>
      <c r="H50" s="14">
        <v>11260</v>
      </c>
      <c r="I50" s="14">
        <v>17990</v>
      </c>
      <c r="J50" s="14">
        <v>9460</v>
      </c>
      <c r="K50" s="14">
        <v>10260</v>
      </c>
      <c r="L50" s="14">
        <v>13380</v>
      </c>
      <c r="M50" s="14">
        <v>11540</v>
      </c>
      <c r="N50" s="14">
        <v>8170</v>
      </c>
      <c r="O50" s="14">
        <v>9520</v>
      </c>
      <c r="P50" s="14">
        <v>10500</v>
      </c>
      <c r="Q50" s="14">
        <v>10030</v>
      </c>
      <c r="R50" s="14">
        <v>14510</v>
      </c>
      <c r="S50" s="14">
        <v>11890</v>
      </c>
      <c r="T50" s="14">
        <v>960</v>
      </c>
      <c r="U50" s="14">
        <v>220650</v>
      </c>
    </row>
    <row r="51" spans="1:21" ht="15.6" customHeight="1" x14ac:dyDescent="0.2">
      <c r="A51" s="13" t="s">
        <v>148</v>
      </c>
      <c r="B51" s="14">
        <v>11650</v>
      </c>
      <c r="C51" s="14">
        <v>18360</v>
      </c>
      <c r="D51" s="14">
        <v>9310</v>
      </c>
      <c r="E51" s="14">
        <v>21090</v>
      </c>
      <c r="F51" s="14">
        <v>9070</v>
      </c>
      <c r="G51" s="14">
        <v>12370</v>
      </c>
      <c r="H51" s="14">
        <v>11290</v>
      </c>
      <c r="I51" s="14">
        <v>18110</v>
      </c>
      <c r="J51" s="14">
        <v>9510</v>
      </c>
      <c r="K51" s="14">
        <v>10280</v>
      </c>
      <c r="L51" s="14">
        <v>13420</v>
      </c>
      <c r="M51" s="14">
        <v>11570</v>
      </c>
      <c r="N51" s="14">
        <v>8220</v>
      </c>
      <c r="O51" s="14">
        <v>9540</v>
      </c>
      <c r="P51" s="14">
        <v>10540</v>
      </c>
      <c r="Q51" s="14">
        <v>10030</v>
      </c>
      <c r="R51" s="14">
        <v>14620</v>
      </c>
      <c r="S51" s="14">
        <v>11970</v>
      </c>
      <c r="T51" s="14">
        <v>910</v>
      </c>
      <c r="U51" s="14">
        <v>221850</v>
      </c>
    </row>
    <row r="52" spans="1:21" ht="15.6" customHeight="1" x14ac:dyDescent="0.2">
      <c r="A52" s="13" t="s">
        <v>149</v>
      </c>
      <c r="B52" s="14">
        <v>11820</v>
      </c>
      <c r="C52" s="14">
        <v>18590</v>
      </c>
      <c r="D52" s="14">
        <v>9400</v>
      </c>
      <c r="E52" s="14">
        <v>21500</v>
      </c>
      <c r="F52" s="14">
        <v>9110</v>
      </c>
      <c r="G52" s="14">
        <v>12460</v>
      </c>
      <c r="H52" s="14">
        <v>11380</v>
      </c>
      <c r="I52" s="14">
        <v>18310</v>
      </c>
      <c r="J52" s="14">
        <v>9570</v>
      </c>
      <c r="K52" s="14">
        <v>10400</v>
      </c>
      <c r="L52" s="14">
        <v>13570</v>
      </c>
      <c r="M52" s="14">
        <v>11620</v>
      </c>
      <c r="N52" s="14">
        <v>8230</v>
      </c>
      <c r="O52" s="14">
        <v>9610</v>
      </c>
      <c r="P52" s="14">
        <v>10600</v>
      </c>
      <c r="Q52" s="14">
        <v>10070</v>
      </c>
      <c r="R52" s="14">
        <v>14770</v>
      </c>
      <c r="S52" s="14">
        <v>12150</v>
      </c>
      <c r="T52" s="14">
        <v>830</v>
      </c>
      <c r="U52" s="14">
        <v>224010</v>
      </c>
    </row>
    <row r="53" spans="1:21" ht="15.6" customHeight="1" x14ac:dyDescent="0.2">
      <c r="A53" s="13" t="s">
        <v>150</v>
      </c>
      <c r="B53" s="14">
        <v>11970</v>
      </c>
      <c r="C53" s="14">
        <v>18810</v>
      </c>
      <c r="D53" s="14">
        <v>9500</v>
      </c>
      <c r="E53" s="14">
        <v>21770</v>
      </c>
      <c r="F53" s="14">
        <v>9160</v>
      </c>
      <c r="G53" s="14">
        <v>12520</v>
      </c>
      <c r="H53" s="14">
        <v>11470</v>
      </c>
      <c r="I53" s="14">
        <v>18550</v>
      </c>
      <c r="J53" s="14">
        <v>9690</v>
      </c>
      <c r="K53" s="14">
        <v>10440</v>
      </c>
      <c r="L53" s="14">
        <v>13680</v>
      </c>
      <c r="M53" s="14">
        <v>11660</v>
      </c>
      <c r="N53" s="14">
        <v>8290</v>
      </c>
      <c r="O53" s="14">
        <v>9680</v>
      </c>
      <c r="P53" s="14">
        <v>10740</v>
      </c>
      <c r="Q53" s="14">
        <v>10120</v>
      </c>
      <c r="R53" s="14">
        <v>14870</v>
      </c>
      <c r="S53" s="14">
        <v>12300</v>
      </c>
      <c r="T53" s="14">
        <v>940</v>
      </c>
      <c r="U53" s="14">
        <v>226160</v>
      </c>
    </row>
    <row r="54" spans="1:21" ht="15.6" customHeight="1" x14ac:dyDescent="0.2">
      <c r="A54" s="13" t="s">
        <v>151</v>
      </c>
      <c r="B54" s="14">
        <v>12080</v>
      </c>
      <c r="C54" s="14">
        <v>19110</v>
      </c>
      <c r="D54" s="14">
        <v>9670</v>
      </c>
      <c r="E54" s="14">
        <v>22050</v>
      </c>
      <c r="F54" s="14">
        <v>9330</v>
      </c>
      <c r="G54" s="14">
        <v>12730</v>
      </c>
      <c r="H54" s="14">
        <v>11580</v>
      </c>
      <c r="I54" s="14">
        <v>18880</v>
      </c>
      <c r="J54" s="14">
        <v>9770</v>
      </c>
      <c r="K54" s="14">
        <v>10540</v>
      </c>
      <c r="L54" s="14">
        <v>13830</v>
      </c>
      <c r="M54" s="14">
        <v>11780</v>
      </c>
      <c r="N54" s="14">
        <v>8410</v>
      </c>
      <c r="O54" s="14">
        <v>9820</v>
      </c>
      <c r="P54" s="14">
        <v>10870</v>
      </c>
      <c r="Q54" s="14">
        <v>10280</v>
      </c>
      <c r="R54" s="14">
        <v>15030</v>
      </c>
      <c r="S54" s="14">
        <v>12460</v>
      </c>
      <c r="T54" s="14">
        <v>850</v>
      </c>
      <c r="U54" s="14">
        <v>229060</v>
      </c>
    </row>
    <row r="55" spans="1:21" ht="15.6" customHeight="1" x14ac:dyDescent="0.2">
      <c r="A55" s="13" t="s">
        <v>152</v>
      </c>
      <c r="B55" s="14">
        <v>12340</v>
      </c>
      <c r="C55" s="14">
        <v>19560</v>
      </c>
      <c r="D55" s="14">
        <v>9940</v>
      </c>
      <c r="E55" s="14">
        <v>22520</v>
      </c>
      <c r="F55" s="14">
        <v>9550</v>
      </c>
      <c r="G55" s="14">
        <v>12920</v>
      </c>
      <c r="H55" s="14">
        <v>11750</v>
      </c>
      <c r="I55" s="14">
        <v>19220</v>
      </c>
      <c r="J55" s="14">
        <v>9940</v>
      </c>
      <c r="K55" s="14">
        <v>10720</v>
      </c>
      <c r="L55" s="14">
        <v>14080</v>
      </c>
      <c r="M55" s="14">
        <v>11940</v>
      </c>
      <c r="N55" s="14">
        <v>8580</v>
      </c>
      <c r="O55" s="14">
        <v>10020</v>
      </c>
      <c r="P55" s="14">
        <v>11040</v>
      </c>
      <c r="Q55" s="14">
        <v>10480</v>
      </c>
      <c r="R55" s="14">
        <v>15270</v>
      </c>
      <c r="S55" s="14">
        <v>12680</v>
      </c>
      <c r="T55" s="14">
        <v>790</v>
      </c>
      <c r="U55" s="14">
        <v>233340</v>
      </c>
    </row>
    <row r="56" spans="1:21" ht="15.6" customHeight="1" x14ac:dyDescent="0.2">
      <c r="A56" s="13" t="s">
        <v>153</v>
      </c>
      <c r="B56" s="14">
        <v>12870</v>
      </c>
      <c r="C56" s="14">
        <v>20420</v>
      </c>
      <c r="D56" s="14">
        <v>10330</v>
      </c>
      <c r="E56" s="14">
        <v>23550</v>
      </c>
      <c r="F56" s="14">
        <v>9880</v>
      </c>
      <c r="G56" s="14">
        <v>13450</v>
      </c>
      <c r="H56" s="14">
        <v>12130</v>
      </c>
      <c r="I56" s="14">
        <v>19920</v>
      </c>
      <c r="J56" s="14">
        <v>10300</v>
      </c>
      <c r="K56" s="14">
        <v>11090</v>
      </c>
      <c r="L56" s="14">
        <v>14560</v>
      </c>
      <c r="M56" s="14">
        <v>12380</v>
      </c>
      <c r="N56" s="14">
        <v>8910</v>
      </c>
      <c r="O56" s="14">
        <v>10380</v>
      </c>
      <c r="P56" s="14">
        <v>11450</v>
      </c>
      <c r="Q56" s="14">
        <v>10880</v>
      </c>
      <c r="R56" s="14">
        <v>15810</v>
      </c>
      <c r="S56" s="14">
        <v>13260</v>
      </c>
      <c r="T56" s="14">
        <v>940</v>
      </c>
      <c r="U56" s="14">
        <v>242510</v>
      </c>
    </row>
    <row r="57" spans="1:21" ht="15.6" customHeight="1" x14ac:dyDescent="0.2">
      <c r="A57" s="13" t="s">
        <v>154</v>
      </c>
      <c r="B57" s="14">
        <v>13640</v>
      </c>
      <c r="C57" s="14">
        <v>21660</v>
      </c>
      <c r="D57" s="14">
        <v>10950</v>
      </c>
      <c r="E57" s="14">
        <v>25040</v>
      </c>
      <c r="F57" s="14">
        <v>10440</v>
      </c>
      <c r="G57" s="14">
        <v>14100</v>
      </c>
      <c r="H57" s="14">
        <v>12590</v>
      </c>
      <c r="I57" s="14">
        <v>20980</v>
      </c>
      <c r="J57" s="14">
        <v>10750</v>
      </c>
      <c r="K57" s="14">
        <v>11630</v>
      </c>
      <c r="L57" s="14">
        <v>15230</v>
      </c>
      <c r="M57" s="14">
        <v>13070</v>
      </c>
      <c r="N57" s="14">
        <v>9310</v>
      </c>
      <c r="O57" s="14">
        <v>10900</v>
      </c>
      <c r="P57" s="14">
        <v>12020</v>
      </c>
      <c r="Q57" s="14">
        <v>11350</v>
      </c>
      <c r="R57" s="14">
        <v>16530</v>
      </c>
      <c r="S57" s="14">
        <v>13970</v>
      </c>
      <c r="T57" s="14">
        <v>920</v>
      </c>
      <c r="U57" s="14">
        <v>255090</v>
      </c>
    </row>
    <row r="58" spans="1:21" ht="15.6" customHeight="1" x14ac:dyDescent="0.2">
      <c r="A58" s="13" t="s">
        <v>155</v>
      </c>
      <c r="B58" s="14">
        <v>14000</v>
      </c>
      <c r="C58" s="14">
        <v>22450</v>
      </c>
      <c r="D58" s="14">
        <v>11400</v>
      </c>
      <c r="E58" s="14">
        <v>25960</v>
      </c>
      <c r="F58" s="14">
        <v>10740</v>
      </c>
      <c r="G58" s="14">
        <v>14490</v>
      </c>
      <c r="H58" s="14">
        <v>12960</v>
      </c>
      <c r="I58" s="14">
        <v>21780</v>
      </c>
      <c r="J58" s="14">
        <v>10990</v>
      </c>
      <c r="K58" s="14">
        <v>11970</v>
      </c>
      <c r="L58" s="14">
        <v>15710</v>
      </c>
      <c r="M58" s="14">
        <v>13470</v>
      </c>
      <c r="N58" s="14">
        <v>9520</v>
      </c>
      <c r="O58" s="14">
        <v>11250</v>
      </c>
      <c r="P58" s="14">
        <v>12380</v>
      </c>
      <c r="Q58" s="14">
        <v>11620</v>
      </c>
      <c r="R58" s="14">
        <v>16930</v>
      </c>
      <c r="S58" s="14">
        <v>14500</v>
      </c>
      <c r="T58" s="14">
        <v>890</v>
      </c>
      <c r="U58" s="14">
        <v>263000</v>
      </c>
    </row>
    <row r="59" spans="1:21" ht="15.6" customHeight="1" x14ac:dyDescent="0.2">
      <c r="A59" s="13" t="s">
        <v>156</v>
      </c>
      <c r="B59" s="14">
        <v>14170</v>
      </c>
      <c r="C59" s="14">
        <v>22800</v>
      </c>
      <c r="D59" s="14">
        <v>11540</v>
      </c>
      <c r="E59" s="14">
        <v>26320</v>
      </c>
      <c r="F59" s="14">
        <v>10900</v>
      </c>
      <c r="G59" s="14">
        <v>14670</v>
      </c>
      <c r="H59" s="14">
        <v>13120</v>
      </c>
      <c r="I59" s="14">
        <v>22020</v>
      </c>
      <c r="J59" s="14">
        <v>11120</v>
      </c>
      <c r="K59" s="14">
        <v>12130</v>
      </c>
      <c r="L59" s="14">
        <v>15930</v>
      </c>
      <c r="M59" s="14">
        <v>13620</v>
      </c>
      <c r="N59" s="14">
        <v>9630</v>
      </c>
      <c r="O59" s="14">
        <v>11400</v>
      </c>
      <c r="P59" s="14">
        <v>12540</v>
      </c>
      <c r="Q59" s="14">
        <v>11720</v>
      </c>
      <c r="R59" s="14">
        <v>17140</v>
      </c>
      <c r="S59" s="14">
        <v>14730</v>
      </c>
      <c r="T59" s="14">
        <v>1020</v>
      </c>
      <c r="U59" s="14">
        <v>266510</v>
      </c>
    </row>
    <row r="60" spans="1:21" ht="15.6" customHeight="1" x14ac:dyDescent="0.2">
      <c r="A60" s="13" t="s">
        <v>157</v>
      </c>
      <c r="B60" s="14">
        <v>14430</v>
      </c>
      <c r="C60" s="14">
        <v>23200</v>
      </c>
      <c r="D60" s="14">
        <v>11820</v>
      </c>
      <c r="E60" s="14">
        <v>26940</v>
      </c>
      <c r="F60" s="14">
        <v>11120</v>
      </c>
      <c r="G60" s="14">
        <v>14890</v>
      </c>
      <c r="H60" s="14">
        <v>13340</v>
      </c>
      <c r="I60" s="14">
        <v>22600</v>
      </c>
      <c r="J60" s="14">
        <v>11250</v>
      </c>
      <c r="K60" s="14">
        <v>12310</v>
      </c>
      <c r="L60" s="14">
        <v>16280</v>
      </c>
      <c r="M60" s="14">
        <v>13850</v>
      </c>
      <c r="N60" s="14">
        <v>9790</v>
      </c>
      <c r="O60" s="14">
        <v>11540</v>
      </c>
      <c r="P60" s="14">
        <v>12740</v>
      </c>
      <c r="Q60" s="14">
        <v>11890</v>
      </c>
      <c r="R60" s="14">
        <v>17390</v>
      </c>
      <c r="S60" s="14">
        <v>15050</v>
      </c>
      <c r="T60" s="14">
        <v>970</v>
      </c>
      <c r="U60" s="14">
        <v>271390</v>
      </c>
    </row>
    <row r="61" spans="1:21" ht="15.6" customHeight="1" x14ac:dyDescent="0.2">
      <c r="A61" s="13" t="s">
        <v>158</v>
      </c>
      <c r="B61" s="14">
        <v>14520</v>
      </c>
      <c r="C61" s="14">
        <v>23350</v>
      </c>
      <c r="D61" s="14">
        <v>11880</v>
      </c>
      <c r="E61" s="14">
        <v>27090</v>
      </c>
      <c r="F61" s="14">
        <v>11170</v>
      </c>
      <c r="G61" s="14">
        <v>14950</v>
      </c>
      <c r="H61" s="14">
        <v>13350</v>
      </c>
      <c r="I61" s="14">
        <v>22690</v>
      </c>
      <c r="J61" s="14">
        <v>11290</v>
      </c>
      <c r="K61" s="14">
        <v>12330</v>
      </c>
      <c r="L61" s="14">
        <v>16310</v>
      </c>
      <c r="M61" s="14">
        <v>13860</v>
      </c>
      <c r="N61" s="14">
        <v>9820</v>
      </c>
      <c r="O61" s="14">
        <v>11550</v>
      </c>
      <c r="P61" s="14">
        <v>12720</v>
      </c>
      <c r="Q61" s="14">
        <v>11940</v>
      </c>
      <c r="R61" s="14">
        <v>17460</v>
      </c>
      <c r="S61" s="14">
        <v>15120</v>
      </c>
      <c r="T61" s="14">
        <v>970</v>
      </c>
      <c r="U61" s="14">
        <v>272380</v>
      </c>
    </row>
    <row r="62" spans="1:21" ht="15.6" customHeight="1" x14ac:dyDescent="0.2">
      <c r="A62" s="13" t="s">
        <v>159</v>
      </c>
      <c r="B62" s="14">
        <v>14550</v>
      </c>
      <c r="C62" s="14">
        <v>23400</v>
      </c>
      <c r="D62" s="14">
        <v>11890</v>
      </c>
      <c r="E62" s="14">
        <v>27110</v>
      </c>
      <c r="F62" s="14">
        <v>11190</v>
      </c>
      <c r="G62" s="14">
        <v>14930</v>
      </c>
      <c r="H62" s="14">
        <v>13340</v>
      </c>
      <c r="I62" s="14">
        <v>22740</v>
      </c>
      <c r="J62" s="14">
        <v>11290</v>
      </c>
      <c r="K62" s="14">
        <v>12270</v>
      </c>
      <c r="L62" s="14">
        <v>16270</v>
      </c>
      <c r="M62" s="14">
        <v>13850</v>
      </c>
      <c r="N62" s="14">
        <v>9840</v>
      </c>
      <c r="O62" s="14">
        <v>11550</v>
      </c>
      <c r="P62" s="14">
        <v>12700</v>
      </c>
      <c r="Q62" s="14">
        <v>11940</v>
      </c>
      <c r="R62" s="14">
        <v>17500</v>
      </c>
      <c r="S62" s="14">
        <v>15100</v>
      </c>
      <c r="T62" s="14">
        <v>890</v>
      </c>
      <c r="U62" s="14">
        <v>272340</v>
      </c>
    </row>
    <row r="63" spans="1:21" ht="15.6" customHeight="1" x14ac:dyDescent="0.2">
      <c r="A63" s="13" t="s">
        <v>160</v>
      </c>
      <c r="B63" s="14">
        <v>14580</v>
      </c>
      <c r="C63" s="14">
        <v>23390</v>
      </c>
      <c r="D63" s="14">
        <v>11950</v>
      </c>
      <c r="E63" s="14">
        <v>27100</v>
      </c>
      <c r="F63" s="14">
        <v>11180</v>
      </c>
      <c r="G63" s="14">
        <v>14900</v>
      </c>
      <c r="H63" s="14">
        <v>13370</v>
      </c>
      <c r="I63" s="14">
        <v>22740</v>
      </c>
      <c r="J63" s="14">
        <v>11230</v>
      </c>
      <c r="K63" s="14">
        <v>12250</v>
      </c>
      <c r="L63" s="14">
        <v>16240</v>
      </c>
      <c r="M63" s="14">
        <v>13840</v>
      </c>
      <c r="N63" s="14">
        <v>9800</v>
      </c>
      <c r="O63" s="14">
        <v>11580</v>
      </c>
      <c r="P63" s="14">
        <v>12700</v>
      </c>
      <c r="Q63" s="14">
        <v>11930</v>
      </c>
      <c r="R63" s="14">
        <v>17520</v>
      </c>
      <c r="S63" s="14">
        <v>15060</v>
      </c>
      <c r="T63" s="14">
        <v>820</v>
      </c>
      <c r="U63" s="14">
        <v>272170</v>
      </c>
    </row>
    <row r="64" spans="1:21" ht="15.6" customHeight="1" x14ac:dyDescent="0.2">
      <c r="A64" s="13" t="s">
        <v>59</v>
      </c>
      <c r="B64" s="14">
        <v>14560</v>
      </c>
      <c r="C64" s="14">
        <v>23390</v>
      </c>
      <c r="D64" s="14">
        <v>11930</v>
      </c>
      <c r="E64" s="14">
        <v>27130</v>
      </c>
      <c r="F64" s="14">
        <v>11190</v>
      </c>
      <c r="G64" s="14">
        <v>14840</v>
      </c>
      <c r="H64" s="14">
        <v>13350</v>
      </c>
      <c r="I64" s="14">
        <v>22690</v>
      </c>
      <c r="J64" s="14">
        <v>11210</v>
      </c>
      <c r="K64" s="14">
        <v>12260</v>
      </c>
      <c r="L64" s="14">
        <v>16240</v>
      </c>
      <c r="M64" s="14">
        <v>13800</v>
      </c>
      <c r="N64" s="14">
        <v>9780</v>
      </c>
      <c r="O64" s="14">
        <v>11570</v>
      </c>
      <c r="P64" s="14">
        <v>12650</v>
      </c>
      <c r="Q64" s="14">
        <v>11880</v>
      </c>
      <c r="R64" s="14">
        <v>17490</v>
      </c>
      <c r="S64" s="14">
        <v>15030</v>
      </c>
      <c r="T64" s="14">
        <v>800</v>
      </c>
      <c r="U64" s="14">
        <v>271770</v>
      </c>
    </row>
    <row r="65" spans="2:21" ht="15" x14ac:dyDescent="0.2">
      <c r="B65" s="14"/>
      <c r="C65" s="14"/>
      <c r="D65" s="14"/>
      <c r="E65" s="14"/>
      <c r="F65" s="14"/>
      <c r="G65" s="14"/>
      <c r="H65" s="14"/>
      <c r="I65" s="14"/>
      <c r="J65" s="14"/>
      <c r="K65" s="14"/>
      <c r="L65" s="14"/>
      <c r="M65" s="14"/>
      <c r="N65" s="14"/>
      <c r="O65" s="14"/>
      <c r="P65" s="14"/>
      <c r="Q65" s="14"/>
      <c r="R65" s="14"/>
      <c r="S65" s="14"/>
      <c r="T65" s="14"/>
      <c r="U65" s="14"/>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8" width="22.7109375" customWidth="1"/>
  </cols>
  <sheetData>
    <row r="1" spans="1:14" ht="15.6" customHeight="1" x14ac:dyDescent="0.25">
      <c r="A1" s="10" t="s">
        <v>232</v>
      </c>
      <c r="I1" s="2" t="str">
        <f>HYPERLINK("#'Contents'!A1", "Contents")</f>
        <v>Contents</v>
      </c>
    </row>
    <row r="2" spans="1:14" ht="15.6" customHeight="1" x14ac:dyDescent="0.25">
      <c r="A2" s="10"/>
    </row>
    <row r="3" spans="1:14" ht="50.1" customHeight="1" x14ac:dyDescent="0.2">
      <c r="A3" s="12" t="s">
        <v>100</v>
      </c>
      <c r="B3" s="11" t="s">
        <v>233</v>
      </c>
      <c r="C3" s="11" t="s">
        <v>234</v>
      </c>
      <c r="D3" s="11" t="s">
        <v>235</v>
      </c>
      <c r="E3" s="11" t="s">
        <v>92</v>
      </c>
      <c r="F3" s="11" t="s">
        <v>236</v>
      </c>
      <c r="G3" s="11" t="s">
        <v>237</v>
      </c>
      <c r="H3" s="11" t="s">
        <v>238</v>
      </c>
      <c r="I3" s="11" t="s">
        <v>239</v>
      </c>
      <c r="J3" s="11" t="s">
        <v>240</v>
      </c>
      <c r="K3" s="11" t="s">
        <v>223</v>
      </c>
      <c r="L3" s="11" t="s">
        <v>241</v>
      </c>
      <c r="M3" s="11" t="s">
        <v>171</v>
      </c>
      <c r="N3" s="11" t="s">
        <v>172</v>
      </c>
    </row>
    <row r="4" spans="1:14" ht="15.6" customHeight="1" x14ac:dyDescent="0.2">
      <c r="A4" s="13" t="s">
        <v>101</v>
      </c>
      <c r="B4" s="14">
        <v>8750</v>
      </c>
      <c r="C4" s="14">
        <v>15300</v>
      </c>
      <c r="D4" s="14">
        <v>9730</v>
      </c>
      <c r="E4" s="14">
        <v>31470</v>
      </c>
      <c r="F4" s="14">
        <v>10930</v>
      </c>
      <c r="G4" s="14">
        <v>14100</v>
      </c>
      <c r="H4" s="14">
        <v>7030</v>
      </c>
      <c r="I4" s="14">
        <v>7440</v>
      </c>
      <c r="J4" s="14">
        <v>8930</v>
      </c>
      <c r="K4" s="14">
        <v>9290</v>
      </c>
      <c r="L4" s="14">
        <v>12640</v>
      </c>
      <c r="M4" s="14">
        <v>760</v>
      </c>
      <c r="N4" s="14">
        <v>136350</v>
      </c>
    </row>
    <row r="5" spans="1:14" ht="15.6" customHeight="1" x14ac:dyDescent="0.2">
      <c r="A5" s="13" t="s">
        <v>102</v>
      </c>
      <c r="B5" s="14">
        <v>8750</v>
      </c>
      <c r="C5" s="14">
        <v>15240</v>
      </c>
      <c r="D5" s="14">
        <v>9650</v>
      </c>
      <c r="E5" s="14">
        <v>31440</v>
      </c>
      <c r="F5" s="14">
        <v>10910</v>
      </c>
      <c r="G5" s="14">
        <v>14160</v>
      </c>
      <c r="H5" s="14">
        <v>7020</v>
      </c>
      <c r="I5" s="14">
        <v>7390</v>
      </c>
      <c r="J5" s="14">
        <v>8960</v>
      </c>
      <c r="K5" s="14">
        <v>9260</v>
      </c>
      <c r="L5" s="14">
        <v>12580</v>
      </c>
      <c r="M5" s="14">
        <v>710</v>
      </c>
      <c r="N5" s="14">
        <v>136070</v>
      </c>
    </row>
    <row r="6" spans="1:14" ht="15.6" customHeight="1" x14ac:dyDescent="0.2">
      <c r="A6" s="13" t="s">
        <v>103</v>
      </c>
      <c r="B6" s="14">
        <v>8720</v>
      </c>
      <c r="C6" s="14">
        <v>15120</v>
      </c>
      <c r="D6" s="14">
        <v>9660</v>
      </c>
      <c r="E6" s="14">
        <v>31510</v>
      </c>
      <c r="F6" s="14">
        <v>10900</v>
      </c>
      <c r="G6" s="14">
        <v>14210</v>
      </c>
      <c r="H6" s="14">
        <v>6990</v>
      </c>
      <c r="I6" s="14">
        <v>7410</v>
      </c>
      <c r="J6" s="14">
        <v>8930</v>
      </c>
      <c r="K6" s="14">
        <v>9260</v>
      </c>
      <c r="L6" s="14">
        <v>12520</v>
      </c>
      <c r="M6" s="14">
        <v>700</v>
      </c>
      <c r="N6" s="14">
        <v>135920</v>
      </c>
    </row>
    <row r="7" spans="1:14" ht="15.6" customHeight="1" x14ac:dyDescent="0.2">
      <c r="A7" s="13" t="s">
        <v>104</v>
      </c>
      <c r="B7" s="14">
        <v>8690</v>
      </c>
      <c r="C7" s="14">
        <v>15080</v>
      </c>
      <c r="D7" s="14">
        <v>9580</v>
      </c>
      <c r="E7" s="14">
        <v>31470</v>
      </c>
      <c r="F7" s="14">
        <v>10870</v>
      </c>
      <c r="G7" s="14">
        <v>14160</v>
      </c>
      <c r="H7" s="14">
        <v>6970</v>
      </c>
      <c r="I7" s="14">
        <v>7350</v>
      </c>
      <c r="J7" s="14">
        <v>8980</v>
      </c>
      <c r="K7" s="14">
        <v>9210</v>
      </c>
      <c r="L7" s="14">
        <v>12480</v>
      </c>
      <c r="M7" s="14">
        <v>700</v>
      </c>
      <c r="N7" s="14">
        <v>135540</v>
      </c>
    </row>
    <row r="8" spans="1:14" ht="15.6" customHeight="1" x14ac:dyDescent="0.2">
      <c r="A8" s="13" t="s">
        <v>105</v>
      </c>
      <c r="B8" s="14">
        <v>8710</v>
      </c>
      <c r="C8" s="14">
        <v>14990</v>
      </c>
      <c r="D8" s="14">
        <v>9510</v>
      </c>
      <c r="E8" s="14">
        <v>31390</v>
      </c>
      <c r="F8" s="14">
        <v>10860</v>
      </c>
      <c r="G8" s="14">
        <v>14240</v>
      </c>
      <c r="H8" s="14">
        <v>6890</v>
      </c>
      <c r="I8" s="14">
        <v>7310</v>
      </c>
      <c r="J8" s="14">
        <v>9020</v>
      </c>
      <c r="K8" s="14">
        <v>9100</v>
      </c>
      <c r="L8" s="14">
        <v>12360</v>
      </c>
      <c r="M8" s="14">
        <v>690</v>
      </c>
      <c r="N8" s="14">
        <v>135070</v>
      </c>
    </row>
    <row r="9" spans="1:14" ht="15.6" customHeight="1" x14ac:dyDescent="0.2">
      <c r="A9" s="13" t="s">
        <v>106</v>
      </c>
      <c r="B9" s="14">
        <v>8690</v>
      </c>
      <c r="C9" s="14">
        <v>14890</v>
      </c>
      <c r="D9" s="14">
        <v>9500</v>
      </c>
      <c r="E9" s="14">
        <v>31300</v>
      </c>
      <c r="F9" s="14">
        <v>10880</v>
      </c>
      <c r="G9" s="14">
        <v>14270</v>
      </c>
      <c r="H9" s="14">
        <v>6880</v>
      </c>
      <c r="I9" s="14">
        <v>7280</v>
      </c>
      <c r="J9" s="14">
        <v>8980</v>
      </c>
      <c r="K9" s="14">
        <v>8980</v>
      </c>
      <c r="L9" s="14">
        <v>12300</v>
      </c>
      <c r="M9" s="14">
        <v>660</v>
      </c>
      <c r="N9" s="14">
        <v>134610</v>
      </c>
    </row>
    <row r="10" spans="1:14" ht="15.6" customHeight="1" x14ac:dyDescent="0.2">
      <c r="A10" s="13" t="s">
        <v>107</v>
      </c>
      <c r="B10" s="14">
        <v>8720</v>
      </c>
      <c r="C10" s="14">
        <v>14850</v>
      </c>
      <c r="D10" s="14">
        <v>9470</v>
      </c>
      <c r="E10" s="14">
        <v>31280</v>
      </c>
      <c r="F10" s="14">
        <v>10860</v>
      </c>
      <c r="G10" s="14">
        <v>14330</v>
      </c>
      <c r="H10" s="14">
        <v>6830</v>
      </c>
      <c r="I10" s="14">
        <v>7280</v>
      </c>
      <c r="J10" s="14">
        <v>8990</v>
      </c>
      <c r="K10" s="14">
        <v>8890</v>
      </c>
      <c r="L10" s="14">
        <v>12270</v>
      </c>
      <c r="M10" s="14">
        <v>620</v>
      </c>
      <c r="N10" s="14">
        <v>134390</v>
      </c>
    </row>
    <row r="11" spans="1:14" ht="15.6" customHeight="1" x14ac:dyDescent="0.2">
      <c r="A11" s="13" t="s">
        <v>108</v>
      </c>
      <c r="B11" s="14">
        <v>8700</v>
      </c>
      <c r="C11" s="14">
        <v>14810</v>
      </c>
      <c r="D11" s="14">
        <v>9410</v>
      </c>
      <c r="E11" s="14">
        <v>31220</v>
      </c>
      <c r="F11" s="14">
        <v>10840</v>
      </c>
      <c r="G11" s="14">
        <v>14320</v>
      </c>
      <c r="H11" s="14">
        <v>6830</v>
      </c>
      <c r="I11" s="14">
        <v>7230</v>
      </c>
      <c r="J11" s="14">
        <v>8980</v>
      </c>
      <c r="K11" s="14">
        <v>8900</v>
      </c>
      <c r="L11" s="14">
        <v>12290</v>
      </c>
      <c r="M11" s="14">
        <v>610</v>
      </c>
      <c r="N11" s="14">
        <v>134140</v>
      </c>
    </row>
    <row r="12" spans="1:14" ht="15.6" customHeight="1" x14ac:dyDescent="0.2">
      <c r="A12" s="13" t="s">
        <v>109</v>
      </c>
      <c r="B12" s="14">
        <v>8720</v>
      </c>
      <c r="C12" s="14">
        <v>14800</v>
      </c>
      <c r="D12" s="14">
        <v>9450</v>
      </c>
      <c r="E12" s="14">
        <v>31360</v>
      </c>
      <c r="F12" s="14">
        <v>10890</v>
      </c>
      <c r="G12" s="14">
        <v>14400</v>
      </c>
      <c r="H12" s="14">
        <v>6850</v>
      </c>
      <c r="I12" s="14">
        <v>7240</v>
      </c>
      <c r="J12" s="14">
        <v>9040</v>
      </c>
      <c r="K12" s="14">
        <v>8840</v>
      </c>
      <c r="L12" s="14">
        <v>12210</v>
      </c>
      <c r="M12" s="14">
        <v>570</v>
      </c>
      <c r="N12" s="14">
        <v>134360</v>
      </c>
    </row>
    <row r="13" spans="1:14" ht="15.6" customHeight="1" x14ac:dyDescent="0.2">
      <c r="A13" s="13" t="s">
        <v>110</v>
      </c>
      <c r="B13" s="14">
        <v>8770</v>
      </c>
      <c r="C13" s="14">
        <v>14860</v>
      </c>
      <c r="D13" s="14">
        <v>9490</v>
      </c>
      <c r="E13" s="14">
        <v>31570</v>
      </c>
      <c r="F13" s="14">
        <v>10960</v>
      </c>
      <c r="G13" s="14">
        <v>14550</v>
      </c>
      <c r="H13" s="14">
        <v>6870</v>
      </c>
      <c r="I13" s="14">
        <v>7290</v>
      </c>
      <c r="J13" s="14">
        <v>9050</v>
      </c>
      <c r="K13" s="14">
        <v>8910</v>
      </c>
      <c r="L13" s="14">
        <v>12250</v>
      </c>
      <c r="M13" s="14">
        <v>580</v>
      </c>
      <c r="N13" s="14">
        <v>135150</v>
      </c>
    </row>
    <row r="14" spans="1:14" ht="15.6" customHeight="1" x14ac:dyDescent="0.2">
      <c r="A14" s="13" t="s">
        <v>111</v>
      </c>
      <c r="B14" s="14">
        <v>8830</v>
      </c>
      <c r="C14" s="14">
        <v>14900</v>
      </c>
      <c r="D14" s="14">
        <v>9570</v>
      </c>
      <c r="E14" s="14">
        <v>31820</v>
      </c>
      <c r="F14" s="14">
        <v>11010</v>
      </c>
      <c r="G14" s="14">
        <v>14640</v>
      </c>
      <c r="H14" s="14">
        <v>6940</v>
      </c>
      <c r="I14" s="14">
        <v>7350</v>
      </c>
      <c r="J14" s="14">
        <v>9100</v>
      </c>
      <c r="K14" s="14">
        <v>8950</v>
      </c>
      <c r="L14" s="14">
        <v>12290</v>
      </c>
      <c r="M14" s="14">
        <v>570</v>
      </c>
      <c r="N14" s="14">
        <v>135970</v>
      </c>
    </row>
    <row r="15" spans="1:14" ht="15.6" customHeight="1" x14ac:dyDescent="0.2">
      <c r="A15" s="13" t="s">
        <v>112</v>
      </c>
      <c r="B15" s="14">
        <v>8860</v>
      </c>
      <c r="C15" s="14">
        <v>14940</v>
      </c>
      <c r="D15" s="14">
        <v>9620</v>
      </c>
      <c r="E15" s="14">
        <v>31870</v>
      </c>
      <c r="F15" s="14">
        <v>11010</v>
      </c>
      <c r="G15" s="14">
        <v>14700</v>
      </c>
      <c r="H15" s="14">
        <v>6920</v>
      </c>
      <c r="I15" s="14">
        <v>7370</v>
      </c>
      <c r="J15" s="14">
        <v>9090</v>
      </c>
      <c r="K15" s="14">
        <v>9040</v>
      </c>
      <c r="L15" s="14">
        <v>12350</v>
      </c>
      <c r="M15" s="14">
        <v>560</v>
      </c>
      <c r="N15" s="14">
        <v>136340</v>
      </c>
    </row>
    <row r="16" spans="1:14" ht="15.6" customHeight="1" x14ac:dyDescent="0.2">
      <c r="A16" s="13" t="s">
        <v>113</v>
      </c>
      <c r="B16" s="14">
        <v>8950</v>
      </c>
      <c r="C16" s="14">
        <v>15080</v>
      </c>
      <c r="D16" s="14">
        <v>9780</v>
      </c>
      <c r="E16" s="14">
        <v>32260</v>
      </c>
      <c r="F16" s="14">
        <v>11140</v>
      </c>
      <c r="G16" s="14">
        <v>14880</v>
      </c>
      <c r="H16" s="14">
        <v>7010</v>
      </c>
      <c r="I16" s="14">
        <v>7460</v>
      </c>
      <c r="J16" s="14">
        <v>9190</v>
      </c>
      <c r="K16" s="14">
        <v>9150</v>
      </c>
      <c r="L16" s="14">
        <v>12480</v>
      </c>
      <c r="M16" s="14">
        <v>520</v>
      </c>
      <c r="N16" s="14">
        <v>137890</v>
      </c>
    </row>
    <row r="17" spans="1:14" ht="15.6" customHeight="1" x14ac:dyDescent="0.2">
      <c r="A17" s="13" t="s">
        <v>114</v>
      </c>
      <c r="B17" s="14">
        <v>9040</v>
      </c>
      <c r="C17" s="14">
        <v>15340</v>
      </c>
      <c r="D17" s="14">
        <v>9990</v>
      </c>
      <c r="E17" s="14">
        <v>32720</v>
      </c>
      <c r="F17" s="14">
        <v>11280</v>
      </c>
      <c r="G17" s="14">
        <v>15130</v>
      </c>
      <c r="H17" s="14">
        <v>7120</v>
      </c>
      <c r="I17" s="14">
        <v>7600</v>
      </c>
      <c r="J17" s="14">
        <v>9320</v>
      </c>
      <c r="K17" s="14">
        <v>9330</v>
      </c>
      <c r="L17" s="14">
        <v>12670</v>
      </c>
      <c r="M17" s="14">
        <v>510</v>
      </c>
      <c r="N17" s="14">
        <v>140040</v>
      </c>
    </row>
    <row r="18" spans="1:14" ht="15.6" customHeight="1" x14ac:dyDescent="0.2">
      <c r="A18" s="13" t="s">
        <v>115</v>
      </c>
      <c r="B18" s="14">
        <v>9160</v>
      </c>
      <c r="C18" s="14">
        <v>15500</v>
      </c>
      <c r="D18" s="14">
        <v>10070</v>
      </c>
      <c r="E18" s="14">
        <v>33040</v>
      </c>
      <c r="F18" s="14">
        <v>11390</v>
      </c>
      <c r="G18" s="14">
        <v>15380</v>
      </c>
      <c r="H18" s="14">
        <v>7170</v>
      </c>
      <c r="I18" s="14">
        <v>7680</v>
      </c>
      <c r="J18" s="14">
        <v>9470</v>
      </c>
      <c r="K18" s="14">
        <v>9460</v>
      </c>
      <c r="L18" s="14">
        <v>12790</v>
      </c>
      <c r="M18" s="14">
        <v>490</v>
      </c>
      <c r="N18" s="14">
        <v>141600</v>
      </c>
    </row>
    <row r="19" spans="1:14" ht="15.6" customHeight="1" x14ac:dyDescent="0.2">
      <c r="A19" s="13" t="s">
        <v>116</v>
      </c>
      <c r="B19" s="14">
        <v>9280</v>
      </c>
      <c r="C19" s="14">
        <v>15730</v>
      </c>
      <c r="D19" s="14">
        <v>10260</v>
      </c>
      <c r="E19" s="14">
        <v>33510</v>
      </c>
      <c r="F19" s="14">
        <v>11450</v>
      </c>
      <c r="G19" s="14">
        <v>15560</v>
      </c>
      <c r="H19" s="14">
        <v>7290</v>
      </c>
      <c r="I19" s="14">
        <v>7790</v>
      </c>
      <c r="J19" s="14">
        <v>9620</v>
      </c>
      <c r="K19" s="14">
        <v>9580</v>
      </c>
      <c r="L19" s="14">
        <v>12940</v>
      </c>
      <c r="M19" s="14">
        <v>510</v>
      </c>
      <c r="N19" s="14">
        <v>143520</v>
      </c>
    </row>
    <row r="20" spans="1:14" ht="15.6" customHeight="1" x14ac:dyDescent="0.2">
      <c r="A20" s="13" t="s">
        <v>117</v>
      </c>
      <c r="B20" s="14">
        <v>9360</v>
      </c>
      <c r="C20" s="14">
        <v>15960</v>
      </c>
      <c r="D20" s="14">
        <v>10420</v>
      </c>
      <c r="E20" s="14">
        <v>33870</v>
      </c>
      <c r="F20" s="14">
        <v>11620</v>
      </c>
      <c r="G20" s="14">
        <v>15750</v>
      </c>
      <c r="H20" s="14">
        <v>7420</v>
      </c>
      <c r="I20" s="14">
        <v>7850</v>
      </c>
      <c r="J20" s="14">
        <v>9760</v>
      </c>
      <c r="K20" s="14">
        <v>9650</v>
      </c>
      <c r="L20" s="14">
        <v>13090</v>
      </c>
      <c r="M20" s="14">
        <v>490</v>
      </c>
      <c r="N20" s="14">
        <v>145230</v>
      </c>
    </row>
    <row r="21" spans="1:14" ht="15.6" customHeight="1" x14ac:dyDescent="0.2">
      <c r="A21" s="13" t="s">
        <v>118</v>
      </c>
      <c r="B21" s="14">
        <v>9510</v>
      </c>
      <c r="C21" s="14">
        <v>16110</v>
      </c>
      <c r="D21" s="14">
        <v>10500</v>
      </c>
      <c r="E21" s="14">
        <v>34240</v>
      </c>
      <c r="F21" s="14">
        <v>11770</v>
      </c>
      <c r="G21" s="14">
        <v>15940</v>
      </c>
      <c r="H21" s="14">
        <v>7520</v>
      </c>
      <c r="I21" s="14">
        <v>7980</v>
      </c>
      <c r="J21" s="14">
        <v>9870</v>
      </c>
      <c r="K21" s="14">
        <v>9740</v>
      </c>
      <c r="L21" s="14">
        <v>13270</v>
      </c>
      <c r="M21" s="14">
        <v>480</v>
      </c>
      <c r="N21" s="14">
        <v>146930</v>
      </c>
    </row>
    <row r="22" spans="1:14" ht="15.6" customHeight="1" x14ac:dyDescent="0.2">
      <c r="A22" s="13" t="s">
        <v>119</v>
      </c>
      <c r="B22" s="14">
        <v>9620</v>
      </c>
      <c r="C22" s="14">
        <v>16290</v>
      </c>
      <c r="D22" s="14">
        <v>10630</v>
      </c>
      <c r="E22" s="14">
        <v>34590</v>
      </c>
      <c r="F22" s="14">
        <v>11850</v>
      </c>
      <c r="G22" s="14">
        <v>16110</v>
      </c>
      <c r="H22" s="14">
        <v>7630</v>
      </c>
      <c r="I22" s="14">
        <v>8090</v>
      </c>
      <c r="J22" s="14">
        <v>9970</v>
      </c>
      <c r="K22" s="14">
        <v>9770</v>
      </c>
      <c r="L22" s="14">
        <v>13470</v>
      </c>
      <c r="M22" s="14">
        <v>460</v>
      </c>
      <c r="N22" s="14">
        <v>148470</v>
      </c>
    </row>
    <row r="23" spans="1:14" ht="15.6" customHeight="1" x14ac:dyDescent="0.2">
      <c r="A23" s="13" t="s">
        <v>120</v>
      </c>
      <c r="B23" s="14">
        <v>9650</v>
      </c>
      <c r="C23" s="14">
        <v>16350</v>
      </c>
      <c r="D23" s="14">
        <v>10610</v>
      </c>
      <c r="E23" s="14">
        <v>34720</v>
      </c>
      <c r="F23" s="14">
        <v>11900</v>
      </c>
      <c r="G23" s="14">
        <v>16130</v>
      </c>
      <c r="H23" s="14">
        <v>7670</v>
      </c>
      <c r="I23" s="14">
        <v>8060</v>
      </c>
      <c r="J23" s="14">
        <v>10000</v>
      </c>
      <c r="K23" s="14">
        <v>9820</v>
      </c>
      <c r="L23" s="14">
        <v>13510</v>
      </c>
      <c r="M23" s="14">
        <v>450</v>
      </c>
      <c r="N23" s="14">
        <v>148870</v>
      </c>
    </row>
    <row r="24" spans="1:14" ht="15.6" customHeight="1" x14ac:dyDescent="0.2">
      <c r="A24" s="13" t="s">
        <v>121</v>
      </c>
      <c r="B24" s="14">
        <v>9750</v>
      </c>
      <c r="C24" s="14">
        <v>16460</v>
      </c>
      <c r="D24" s="14">
        <v>10680</v>
      </c>
      <c r="E24" s="14">
        <v>34950</v>
      </c>
      <c r="F24" s="14">
        <v>11970</v>
      </c>
      <c r="G24" s="14">
        <v>16290</v>
      </c>
      <c r="H24" s="14">
        <v>7710</v>
      </c>
      <c r="I24" s="14">
        <v>8100</v>
      </c>
      <c r="J24" s="14">
        <v>10130</v>
      </c>
      <c r="K24" s="14">
        <v>9860</v>
      </c>
      <c r="L24" s="14">
        <v>13610</v>
      </c>
      <c r="M24" s="14">
        <v>430</v>
      </c>
      <c r="N24" s="14">
        <v>149930</v>
      </c>
    </row>
    <row r="25" spans="1:14" ht="15.6" customHeight="1" x14ac:dyDescent="0.2">
      <c r="A25" s="13" t="s">
        <v>122</v>
      </c>
      <c r="B25" s="14">
        <v>9790</v>
      </c>
      <c r="C25" s="14">
        <v>16560</v>
      </c>
      <c r="D25" s="14">
        <v>10770</v>
      </c>
      <c r="E25" s="14">
        <v>35300</v>
      </c>
      <c r="F25" s="14">
        <v>11990</v>
      </c>
      <c r="G25" s="14">
        <v>16340</v>
      </c>
      <c r="H25" s="14">
        <v>7710</v>
      </c>
      <c r="I25" s="14">
        <v>8120</v>
      </c>
      <c r="J25" s="14">
        <v>10160</v>
      </c>
      <c r="K25" s="14">
        <v>9860</v>
      </c>
      <c r="L25" s="14">
        <v>13690</v>
      </c>
      <c r="M25" s="14">
        <v>410</v>
      </c>
      <c r="N25" s="14">
        <v>150720</v>
      </c>
    </row>
    <row r="26" spans="1:14" ht="15.6" customHeight="1" x14ac:dyDescent="0.2">
      <c r="A26" s="13" t="s">
        <v>123</v>
      </c>
      <c r="B26" s="14">
        <v>9890</v>
      </c>
      <c r="C26" s="14">
        <v>16740</v>
      </c>
      <c r="D26" s="14">
        <v>10870</v>
      </c>
      <c r="E26" s="14">
        <v>35600</v>
      </c>
      <c r="F26" s="14">
        <v>12080</v>
      </c>
      <c r="G26" s="14">
        <v>16470</v>
      </c>
      <c r="H26" s="14">
        <v>7750</v>
      </c>
      <c r="I26" s="14">
        <v>8150</v>
      </c>
      <c r="J26" s="14">
        <v>10230</v>
      </c>
      <c r="K26" s="14">
        <v>9920</v>
      </c>
      <c r="L26" s="14">
        <v>13710</v>
      </c>
      <c r="M26" s="14">
        <v>410</v>
      </c>
      <c r="N26" s="14">
        <v>151810</v>
      </c>
    </row>
    <row r="27" spans="1:14" ht="15.6" customHeight="1" x14ac:dyDescent="0.2">
      <c r="A27" s="13" t="s">
        <v>124</v>
      </c>
      <c r="B27" s="14">
        <v>9930</v>
      </c>
      <c r="C27" s="14">
        <v>16740</v>
      </c>
      <c r="D27" s="14">
        <v>10860</v>
      </c>
      <c r="E27" s="14">
        <v>35770</v>
      </c>
      <c r="F27" s="14">
        <v>12070</v>
      </c>
      <c r="G27" s="14">
        <v>16560</v>
      </c>
      <c r="H27" s="14">
        <v>7760</v>
      </c>
      <c r="I27" s="14">
        <v>8180</v>
      </c>
      <c r="J27" s="14">
        <v>10240</v>
      </c>
      <c r="K27" s="14">
        <v>9940</v>
      </c>
      <c r="L27" s="14">
        <v>13740</v>
      </c>
      <c r="M27" s="14">
        <v>400</v>
      </c>
      <c r="N27" s="14">
        <v>152180</v>
      </c>
    </row>
    <row r="28" spans="1:14" ht="15.6" customHeight="1" x14ac:dyDescent="0.2">
      <c r="A28" s="13" t="s">
        <v>125</v>
      </c>
      <c r="B28" s="14">
        <v>10030</v>
      </c>
      <c r="C28" s="14">
        <v>16840</v>
      </c>
      <c r="D28" s="14">
        <v>10890</v>
      </c>
      <c r="E28" s="14">
        <v>36070</v>
      </c>
      <c r="F28" s="14">
        <v>12150</v>
      </c>
      <c r="G28" s="14">
        <v>16700</v>
      </c>
      <c r="H28" s="14">
        <v>7870</v>
      </c>
      <c r="I28" s="14">
        <v>8250</v>
      </c>
      <c r="J28" s="14">
        <v>10250</v>
      </c>
      <c r="K28" s="14">
        <v>9980</v>
      </c>
      <c r="L28" s="14">
        <v>13810</v>
      </c>
      <c r="M28" s="14">
        <v>380</v>
      </c>
      <c r="N28" s="14">
        <v>153210</v>
      </c>
    </row>
    <row r="29" spans="1:14" ht="15.6" customHeight="1" x14ac:dyDescent="0.2">
      <c r="A29" s="13" t="s">
        <v>126</v>
      </c>
      <c r="B29" s="14">
        <v>10120</v>
      </c>
      <c r="C29" s="14">
        <v>16960</v>
      </c>
      <c r="D29" s="14">
        <v>10990</v>
      </c>
      <c r="E29" s="14">
        <v>36430</v>
      </c>
      <c r="F29" s="14">
        <v>12260</v>
      </c>
      <c r="G29" s="14">
        <v>16920</v>
      </c>
      <c r="H29" s="14">
        <v>7960</v>
      </c>
      <c r="I29" s="14">
        <v>8340</v>
      </c>
      <c r="J29" s="14">
        <v>10350</v>
      </c>
      <c r="K29" s="14">
        <v>10090</v>
      </c>
      <c r="L29" s="14">
        <v>13870</v>
      </c>
      <c r="M29" s="14">
        <v>380</v>
      </c>
      <c r="N29" s="14">
        <v>154660</v>
      </c>
    </row>
    <row r="30" spans="1:14" ht="15.6" customHeight="1" x14ac:dyDescent="0.2">
      <c r="A30" s="13" t="s">
        <v>127</v>
      </c>
      <c r="B30" s="14">
        <v>10190</v>
      </c>
      <c r="C30" s="14">
        <v>17110</v>
      </c>
      <c r="D30" s="14">
        <v>11040</v>
      </c>
      <c r="E30" s="14">
        <v>36810</v>
      </c>
      <c r="F30" s="14">
        <v>12320</v>
      </c>
      <c r="G30" s="14">
        <v>17130</v>
      </c>
      <c r="H30" s="14">
        <v>8070</v>
      </c>
      <c r="I30" s="14">
        <v>8390</v>
      </c>
      <c r="J30" s="14">
        <v>10440</v>
      </c>
      <c r="K30" s="14">
        <v>10170</v>
      </c>
      <c r="L30" s="14">
        <v>13910</v>
      </c>
      <c r="M30" s="14">
        <v>370</v>
      </c>
      <c r="N30" s="14">
        <v>155930</v>
      </c>
    </row>
    <row r="31" spans="1:14" ht="15.6" customHeight="1" x14ac:dyDescent="0.2">
      <c r="A31" s="13" t="s">
        <v>128</v>
      </c>
      <c r="B31" s="14">
        <v>10300</v>
      </c>
      <c r="C31" s="14">
        <v>17230</v>
      </c>
      <c r="D31" s="14">
        <v>11140</v>
      </c>
      <c r="E31" s="14">
        <v>37200</v>
      </c>
      <c r="F31" s="14">
        <v>12350</v>
      </c>
      <c r="G31" s="14">
        <v>17360</v>
      </c>
      <c r="H31" s="14">
        <v>8200</v>
      </c>
      <c r="I31" s="14">
        <v>8490</v>
      </c>
      <c r="J31" s="14">
        <v>10540</v>
      </c>
      <c r="K31" s="14">
        <v>10250</v>
      </c>
      <c r="L31" s="14">
        <v>14010</v>
      </c>
      <c r="M31" s="14">
        <v>360</v>
      </c>
      <c r="N31" s="14">
        <v>157440</v>
      </c>
    </row>
    <row r="32" spans="1:14" ht="15.6" customHeight="1" x14ac:dyDescent="0.2">
      <c r="A32" s="13" t="s">
        <v>129</v>
      </c>
      <c r="B32" s="14">
        <v>10360</v>
      </c>
      <c r="C32" s="14">
        <v>17310</v>
      </c>
      <c r="D32" s="14">
        <v>11190</v>
      </c>
      <c r="E32" s="14">
        <v>37540</v>
      </c>
      <c r="F32" s="14">
        <v>12360</v>
      </c>
      <c r="G32" s="14">
        <v>17520</v>
      </c>
      <c r="H32" s="14">
        <v>8230</v>
      </c>
      <c r="I32" s="14">
        <v>8620</v>
      </c>
      <c r="J32" s="14">
        <v>10590</v>
      </c>
      <c r="K32" s="14">
        <v>10290</v>
      </c>
      <c r="L32" s="14">
        <v>14110</v>
      </c>
      <c r="M32" s="14">
        <v>350</v>
      </c>
      <c r="N32" s="14">
        <v>158460</v>
      </c>
    </row>
    <row r="33" spans="1:14" ht="15.6" customHeight="1" x14ac:dyDescent="0.2">
      <c r="A33" s="13" t="s">
        <v>130</v>
      </c>
      <c r="B33" s="14">
        <v>10460</v>
      </c>
      <c r="C33" s="14">
        <v>17520</v>
      </c>
      <c r="D33" s="14">
        <v>11360</v>
      </c>
      <c r="E33" s="14">
        <v>38050</v>
      </c>
      <c r="F33" s="14">
        <v>12540</v>
      </c>
      <c r="G33" s="14">
        <v>17770</v>
      </c>
      <c r="H33" s="14">
        <v>8360</v>
      </c>
      <c r="I33" s="14">
        <v>8740</v>
      </c>
      <c r="J33" s="14">
        <v>10720</v>
      </c>
      <c r="K33" s="14">
        <v>10370</v>
      </c>
      <c r="L33" s="14">
        <v>14250</v>
      </c>
      <c r="M33" s="14">
        <v>340</v>
      </c>
      <c r="N33" s="14">
        <v>160480</v>
      </c>
    </row>
    <row r="34" spans="1:14" ht="15.6" customHeight="1" x14ac:dyDescent="0.2">
      <c r="A34" s="13" t="s">
        <v>131</v>
      </c>
      <c r="B34" s="14">
        <v>10560</v>
      </c>
      <c r="C34" s="14">
        <v>17750</v>
      </c>
      <c r="D34" s="14">
        <v>11470</v>
      </c>
      <c r="E34" s="14">
        <v>38600</v>
      </c>
      <c r="F34" s="14">
        <v>12700</v>
      </c>
      <c r="G34" s="14">
        <v>17990</v>
      </c>
      <c r="H34" s="14">
        <v>8430</v>
      </c>
      <c r="I34" s="14">
        <v>8880</v>
      </c>
      <c r="J34" s="14">
        <v>10840</v>
      </c>
      <c r="K34" s="14">
        <v>10480</v>
      </c>
      <c r="L34" s="14">
        <v>14320</v>
      </c>
      <c r="M34" s="14">
        <v>320</v>
      </c>
      <c r="N34" s="14">
        <v>162340</v>
      </c>
    </row>
    <row r="35" spans="1:14" ht="15.6" customHeight="1" x14ac:dyDescent="0.2">
      <c r="A35" s="13" t="s">
        <v>132</v>
      </c>
      <c r="B35" s="14">
        <v>10660</v>
      </c>
      <c r="C35" s="14">
        <v>17870</v>
      </c>
      <c r="D35" s="14">
        <v>11530</v>
      </c>
      <c r="E35" s="14">
        <v>38970</v>
      </c>
      <c r="F35" s="14">
        <v>12780</v>
      </c>
      <c r="G35" s="14">
        <v>18060</v>
      </c>
      <c r="H35" s="14">
        <v>8480</v>
      </c>
      <c r="I35" s="14">
        <v>8940</v>
      </c>
      <c r="J35" s="14">
        <v>10920</v>
      </c>
      <c r="K35" s="14">
        <v>10520</v>
      </c>
      <c r="L35" s="14">
        <v>14400</v>
      </c>
      <c r="M35" s="14">
        <v>300</v>
      </c>
      <c r="N35" s="14">
        <v>163410</v>
      </c>
    </row>
    <row r="36" spans="1:14" ht="15.6" customHeight="1" x14ac:dyDescent="0.2">
      <c r="A36" s="13" t="s">
        <v>133</v>
      </c>
      <c r="B36" s="14">
        <v>10940</v>
      </c>
      <c r="C36" s="14">
        <v>18320</v>
      </c>
      <c r="D36" s="14">
        <v>11810</v>
      </c>
      <c r="E36" s="14">
        <v>40030</v>
      </c>
      <c r="F36" s="14">
        <v>13030</v>
      </c>
      <c r="G36" s="14">
        <v>18430</v>
      </c>
      <c r="H36" s="14">
        <v>8680</v>
      </c>
      <c r="I36" s="14">
        <v>9150</v>
      </c>
      <c r="J36" s="14">
        <v>11160</v>
      </c>
      <c r="K36" s="14">
        <v>10840</v>
      </c>
      <c r="L36" s="14">
        <v>14730</v>
      </c>
      <c r="M36" s="14">
        <v>290</v>
      </c>
      <c r="N36" s="14">
        <v>167410</v>
      </c>
    </row>
    <row r="37" spans="1:14" ht="15.6" customHeight="1" x14ac:dyDescent="0.2">
      <c r="A37" s="13" t="s">
        <v>134</v>
      </c>
      <c r="B37" s="14">
        <v>11330</v>
      </c>
      <c r="C37" s="14">
        <v>18820</v>
      </c>
      <c r="D37" s="14">
        <v>12210</v>
      </c>
      <c r="E37" s="14">
        <v>41030</v>
      </c>
      <c r="F37" s="14">
        <v>13350</v>
      </c>
      <c r="G37" s="14">
        <v>18950</v>
      </c>
      <c r="H37" s="14">
        <v>8950</v>
      </c>
      <c r="I37" s="14">
        <v>9480</v>
      </c>
      <c r="J37" s="14">
        <v>11500</v>
      </c>
      <c r="K37" s="14">
        <v>11240</v>
      </c>
      <c r="L37" s="14">
        <v>15190</v>
      </c>
      <c r="M37" s="14">
        <v>280</v>
      </c>
      <c r="N37" s="14">
        <v>172330</v>
      </c>
    </row>
    <row r="38" spans="1:14" ht="15.6" customHeight="1" x14ac:dyDescent="0.2">
      <c r="A38" s="13" t="s">
        <v>135</v>
      </c>
      <c r="B38" s="14">
        <v>11710</v>
      </c>
      <c r="C38" s="14">
        <v>19540</v>
      </c>
      <c r="D38" s="14">
        <v>12560</v>
      </c>
      <c r="E38" s="14">
        <v>42020</v>
      </c>
      <c r="F38" s="14">
        <v>13800</v>
      </c>
      <c r="G38" s="14">
        <v>19560</v>
      </c>
      <c r="H38" s="14">
        <v>9300</v>
      </c>
      <c r="I38" s="14">
        <v>9820</v>
      </c>
      <c r="J38" s="14">
        <v>11860</v>
      </c>
      <c r="K38" s="14">
        <v>11690</v>
      </c>
      <c r="L38" s="14">
        <v>15720</v>
      </c>
      <c r="M38" s="14">
        <v>240</v>
      </c>
      <c r="N38" s="14">
        <v>177830</v>
      </c>
    </row>
    <row r="39" spans="1:14" ht="15.6" customHeight="1" x14ac:dyDescent="0.2">
      <c r="A39" s="13" t="s">
        <v>136</v>
      </c>
      <c r="B39" s="14">
        <v>12150</v>
      </c>
      <c r="C39" s="14">
        <v>20200</v>
      </c>
      <c r="D39" s="14">
        <v>12950</v>
      </c>
      <c r="E39" s="14">
        <v>42990</v>
      </c>
      <c r="F39" s="14">
        <v>14180</v>
      </c>
      <c r="G39" s="14">
        <v>20150</v>
      </c>
      <c r="H39" s="14">
        <v>9720</v>
      </c>
      <c r="I39" s="14">
        <v>10220</v>
      </c>
      <c r="J39" s="14">
        <v>12280</v>
      </c>
      <c r="K39" s="14">
        <v>12200</v>
      </c>
      <c r="L39" s="14">
        <v>16310</v>
      </c>
      <c r="M39" s="14">
        <v>220</v>
      </c>
      <c r="N39" s="14">
        <v>183560</v>
      </c>
    </row>
    <row r="40" spans="1:14" ht="15.6" customHeight="1" x14ac:dyDescent="0.2">
      <c r="A40" s="13" t="s">
        <v>137</v>
      </c>
      <c r="B40" s="14">
        <v>12540</v>
      </c>
      <c r="C40" s="14">
        <v>20820</v>
      </c>
      <c r="D40" s="14">
        <v>13340</v>
      </c>
      <c r="E40" s="14">
        <v>43880</v>
      </c>
      <c r="F40" s="14">
        <v>14580</v>
      </c>
      <c r="G40" s="14">
        <v>20800</v>
      </c>
      <c r="H40" s="14">
        <v>10150</v>
      </c>
      <c r="I40" s="14">
        <v>10550</v>
      </c>
      <c r="J40" s="14">
        <v>12660</v>
      </c>
      <c r="K40" s="14">
        <v>12760</v>
      </c>
      <c r="L40" s="14">
        <v>16820</v>
      </c>
      <c r="M40" s="14">
        <v>210</v>
      </c>
      <c r="N40" s="14">
        <v>189090</v>
      </c>
    </row>
    <row r="41" spans="1:14" ht="15.6" customHeight="1" x14ac:dyDescent="0.2">
      <c r="A41" s="13" t="s">
        <v>138</v>
      </c>
      <c r="B41" s="14">
        <v>12860</v>
      </c>
      <c r="C41" s="14">
        <v>21360</v>
      </c>
      <c r="D41" s="14">
        <v>13680</v>
      </c>
      <c r="E41" s="14">
        <v>44640</v>
      </c>
      <c r="F41" s="14">
        <v>14870</v>
      </c>
      <c r="G41" s="14">
        <v>21300</v>
      </c>
      <c r="H41" s="14">
        <v>10430</v>
      </c>
      <c r="I41" s="14">
        <v>10760</v>
      </c>
      <c r="J41" s="14">
        <v>12940</v>
      </c>
      <c r="K41" s="14">
        <v>13140</v>
      </c>
      <c r="L41" s="14">
        <v>17240</v>
      </c>
      <c r="M41" s="14">
        <v>190</v>
      </c>
      <c r="N41" s="14">
        <v>193400</v>
      </c>
    </row>
    <row r="42" spans="1:14" ht="15.6" customHeight="1" x14ac:dyDescent="0.2">
      <c r="A42" s="13" t="s">
        <v>139</v>
      </c>
      <c r="B42" s="14">
        <v>13130</v>
      </c>
      <c r="C42" s="14">
        <v>21680</v>
      </c>
      <c r="D42" s="14">
        <v>13900</v>
      </c>
      <c r="E42" s="14">
        <v>45270</v>
      </c>
      <c r="F42" s="14">
        <v>15100</v>
      </c>
      <c r="G42" s="14">
        <v>21660</v>
      </c>
      <c r="H42" s="14">
        <v>10620</v>
      </c>
      <c r="I42" s="14">
        <v>10950</v>
      </c>
      <c r="J42" s="14">
        <v>13150</v>
      </c>
      <c r="K42" s="14">
        <v>13430</v>
      </c>
      <c r="L42" s="14">
        <v>17490</v>
      </c>
      <c r="M42" s="14">
        <v>180</v>
      </c>
      <c r="N42" s="14">
        <v>196540</v>
      </c>
    </row>
    <row r="43" spans="1:14" ht="15.6" customHeight="1" x14ac:dyDescent="0.2">
      <c r="A43" s="13" t="s">
        <v>140</v>
      </c>
      <c r="B43" s="14">
        <v>13360</v>
      </c>
      <c r="C43" s="14">
        <v>21920</v>
      </c>
      <c r="D43" s="14">
        <v>14130</v>
      </c>
      <c r="E43" s="14">
        <v>46170</v>
      </c>
      <c r="F43" s="14">
        <v>15310</v>
      </c>
      <c r="G43" s="14">
        <v>22120</v>
      </c>
      <c r="H43" s="14">
        <v>10790</v>
      </c>
      <c r="I43" s="14">
        <v>11100</v>
      </c>
      <c r="J43" s="14">
        <v>13310</v>
      </c>
      <c r="K43" s="14">
        <v>13690</v>
      </c>
      <c r="L43" s="14">
        <v>17720</v>
      </c>
      <c r="M43" s="14">
        <v>160</v>
      </c>
      <c r="N43" s="14">
        <v>199780</v>
      </c>
    </row>
    <row r="44" spans="1:14" ht="15.6" customHeight="1" x14ac:dyDescent="0.2">
      <c r="A44" s="13" t="s">
        <v>141</v>
      </c>
      <c r="B44" s="14">
        <v>13530</v>
      </c>
      <c r="C44" s="14">
        <v>22260</v>
      </c>
      <c r="D44" s="14">
        <v>14380</v>
      </c>
      <c r="E44" s="14">
        <v>47430</v>
      </c>
      <c r="F44" s="14">
        <v>15550</v>
      </c>
      <c r="G44" s="14">
        <v>22770</v>
      </c>
      <c r="H44" s="14">
        <v>10970</v>
      </c>
      <c r="I44" s="14">
        <v>11230</v>
      </c>
      <c r="J44" s="14">
        <v>13510</v>
      </c>
      <c r="K44" s="14">
        <v>13940</v>
      </c>
      <c r="L44" s="14">
        <v>18090</v>
      </c>
      <c r="M44" s="14">
        <v>150</v>
      </c>
      <c r="N44" s="14">
        <v>203810</v>
      </c>
    </row>
    <row r="45" spans="1:14" ht="15.6" customHeight="1" x14ac:dyDescent="0.2">
      <c r="A45" s="13" t="s">
        <v>142</v>
      </c>
      <c r="B45" s="14">
        <v>13800</v>
      </c>
      <c r="C45" s="14">
        <v>22670</v>
      </c>
      <c r="D45" s="14">
        <v>14600</v>
      </c>
      <c r="E45" s="14">
        <v>48840</v>
      </c>
      <c r="F45" s="14">
        <v>15870</v>
      </c>
      <c r="G45" s="14">
        <v>23370</v>
      </c>
      <c r="H45" s="14">
        <v>11270</v>
      </c>
      <c r="I45" s="14">
        <v>11430</v>
      </c>
      <c r="J45" s="14">
        <v>13760</v>
      </c>
      <c r="K45" s="14">
        <v>14260</v>
      </c>
      <c r="L45" s="14">
        <v>18630</v>
      </c>
      <c r="M45" s="14">
        <v>150</v>
      </c>
      <c r="N45" s="14">
        <v>208660</v>
      </c>
    </row>
    <row r="46" spans="1:14" ht="15.6" customHeight="1" x14ac:dyDescent="0.2">
      <c r="A46" s="13" t="s">
        <v>143</v>
      </c>
      <c r="B46" s="14">
        <v>14060</v>
      </c>
      <c r="C46" s="14">
        <v>23010</v>
      </c>
      <c r="D46" s="14">
        <v>14850</v>
      </c>
      <c r="E46" s="14">
        <v>49940</v>
      </c>
      <c r="F46" s="14">
        <v>16160</v>
      </c>
      <c r="G46" s="14">
        <v>23880</v>
      </c>
      <c r="H46" s="14">
        <v>11540</v>
      </c>
      <c r="I46" s="14">
        <v>11660</v>
      </c>
      <c r="J46" s="14">
        <v>14010</v>
      </c>
      <c r="K46" s="14">
        <v>14540</v>
      </c>
      <c r="L46" s="14">
        <v>19000</v>
      </c>
      <c r="M46" s="14">
        <v>150</v>
      </c>
      <c r="N46" s="14">
        <v>212810</v>
      </c>
    </row>
    <row r="47" spans="1:14" ht="15.6" customHeight="1" x14ac:dyDescent="0.2">
      <c r="A47" s="13" t="s">
        <v>144</v>
      </c>
      <c r="B47" s="14">
        <v>14180</v>
      </c>
      <c r="C47" s="14">
        <v>23150</v>
      </c>
      <c r="D47" s="14">
        <v>14860</v>
      </c>
      <c r="E47" s="14">
        <v>50370</v>
      </c>
      <c r="F47" s="14">
        <v>16270</v>
      </c>
      <c r="G47" s="14">
        <v>24080</v>
      </c>
      <c r="H47" s="14">
        <v>11640</v>
      </c>
      <c r="I47" s="14">
        <v>11740</v>
      </c>
      <c r="J47" s="14">
        <v>14100</v>
      </c>
      <c r="K47" s="14">
        <v>14660</v>
      </c>
      <c r="L47" s="14">
        <v>19160</v>
      </c>
      <c r="M47" s="14">
        <v>190</v>
      </c>
      <c r="N47" s="14">
        <v>214390</v>
      </c>
    </row>
    <row r="48" spans="1:14" ht="15.6" customHeight="1" x14ac:dyDescent="0.2">
      <c r="A48" s="13" t="s">
        <v>145</v>
      </c>
      <c r="B48" s="14">
        <v>14340</v>
      </c>
      <c r="C48" s="14">
        <v>23550</v>
      </c>
      <c r="D48" s="14">
        <v>15030</v>
      </c>
      <c r="E48" s="14">
        <v>51100</v>
      </c>
      <c r="F48" s="14">
        <v>16460</v>
      </c>
      <c r="G48" s="14">
        <v>24470</v>
      </c>
      <c r="H48" s="14">
        <v>11820</v>
      </c>
      <c r="I48" s="14">
        <v>11890</v>
      </c>
      <c r="J48" s="14">
        <v>14250</v>
      </c>
      <c r="K48" s="14">
        <v>14850</v>
      </c>
      <c r="L48" s="14">
        <v>19450</v>
      </c>
      <c r="M48" s="14">
        <v>170</v>
      </c>
      <c r="N48" s="14">
        <v>217370</v>
      </c>
    </row>
    <row r="49" spans="1:14" ht="15.6" customHeight="1" x14ac:dyDescent="0.2">
      <c r="A49" s="13" t="s">
        <v>146</v>
      </c>
      <c r="B49" s="14">
        <v>14430</v>
      </c>
      <c r="C49" s="14">
        <v>23730</v>
      </c>
      <c r="D49" s="14">
        <v>15170</v>
      </c>
      <c r="E49" s="14">
        <v>51590</v>
      </c>
      <c r="F49" s="14">
        <v>16560</v>
      </c>
      <c r="G49" s="14">
        <v>24810</v>
      </c>
      <c r="H49" s="14">
        <v>11930</v>
      </c>
      <c r="I49" s="14">
        <v>11970</v>
      </c>
      <c r="J49" s="14">
        <v>14360</v>
      </c>
      <c r="K49" s="14">
        <v>14910</v>
      </c>
      <c r="L49" s="14">
        <v>19610</v>
      </c>
      <c r="M49" s="14">
        <v>160</v>
      </c>
      <c r="N49" s="14">
        <v>219250</v>
      </c>
    </row>
    <row r="50" spans="1:14" ht="15.6" customHeight="1" x14ac:dyDescent="0.2">
      <c r="A50" s="13" t="s">
        <v>147</v>
      </c>
      <c r="B50" s="14">
        <v>14460</v>
      </c>
      <c r="C50" s="14">
        <v>23870</v>
      </c>
      <c r="D50" s="14">
        <v>15250</v>
      </c>
      <c r="E50" s="14">
        <v>52040</v>
      </c>
      <c r="F50" s="14">
        <v>16630</v>
      </c>
      <c r="G50" s="14">
        <v>24950</v>
      </c>
      <c r="H50" s="14">
        <v>11990</v>
      </c>
      <c r="I50" s="14">
        <v>12110</v>
      </c>
      <c r="J50" s="14">
        <v>14430</v>
      </c>
      <c r="K50" s="14">
        <v>14980</v>
      </c>
      <c r="L50" s="14">
        <v>19750</v>
      </c>
      <c r="M50" s="14">
        <v>190</v>
      </c>
      <c r="N50" s="14">
        <v>220650</v>
      </c>
    </row>
    <row r="51" spans="1:14" ht="15.6" customHeight="1" x14ac:dyDescent="0.2">
      <c r="A51" s="13" t="s">
        <v>148</v>
      </c>
      <c r="B51" s="14">
        <v>14510</v>
      </c>
      <c r="C51" s="14">
        <v>23940</v>
      </c>
      <c r="D51" s="14">
        <v>15300</v>
      </c>
      <c r="E51" s="14">
        <v>52560</v>
      </c>
      <c r="F51" s="14">
        <v>16720</v>
      </c>
      <c r="G51" s="14">
        <v>25140</v>
      </c>
      <c r="H51" s="14">
        <v>12040</v>
      </c>
      <c r="I51" s="14">
        <v>12170</v>
      </c>
      <c r="J51" s="14">
        <v>14480</v>
      </c>
      <c r="K51" s="14">
        <v>14990</v>
      </c>
      <c r="L51" s="14">
        <v>19820</v>
      </c>
      <c r="M51" s="14">
        <v>180</v>
      </c>
      <c r="N51" s="14">
        <v>221850</v>
      </c>
    </row>
    <row r="52" spans="1:14" ht="15.6" customHeight="1" x14ac:dyDescent="0.2">
      <c r="A52" s="13" t="s">
        <v>149</v>
      </c>
      <c r="B52" s="14">
        <v>14630</v>
      </c>
      <c r="C52" s="14">
        <v>24110</v>
      </c>
      <c r="D52" s="14">
        <v>15330</v>
      </c>
      <c r="E52" s="14">
        <v>53350</v>
      </c>
      <c r="F52" s="14">
        <v>16830</v>
      </c>
      <c r="G52" s="14">
        <v>25450</v>
      </c>
      <c r="H52" s="14">
        <v>12140</v>
      </c>
      <c r="I52" s="14">
        <v>12260</v>
      </c>
      <c r="J52" s="14">
        <v>14540</v>
      </c>
      <c r="K52" s="14">
        <v>15150</v>
      </c>
      <c r="L52" s="14">
        <v>20050</v>
      </c>
      <c r="M52" s="14">
        <v>170</v>
      </c>
      <c r="N52" s="14">
        <v>224010</v>
      </c>
    </row>
    <row r="53" spans="1:14" ht="15.6" customHeight="1" x14ac:dyDescent="0.2">
      <c r="A53" s="13" t="s">
        <v>150</v>
      </c>
      <c r="B53" s="14">
        <v>14730</v>
      </c>
      <c r="C53" s="14">
        <v>24320</v>
      </c>
      <c r="D53" s="14">
        <v>15420</v>
      </c>
      <c r="E53" s="14">
        <v>54020</v>
      </c>
      <c r="F53" s="14">
        <v>16930</v>
      </c>
      <c r="G53" s="14">
        <v>25810</v>
      </c>
      <c r="H53" s="14">
        <v>12230</v>
      </c>
      <c r="I53" s="14">
        <v>12400</v>
      </c>
      <c r="J53" s="14">
        <v>14640</v>
      </c>
      <c r="K53" s="14">
        <v>15240</v>
      </c>
      <c r="L53" s="14">
        <v>20240</v>
      </c>
      <c r="M53" s="14">
        <v>190</v>
      </c>
      <c r="N53" s="14">
        <v>226160</v>
      </c>
    </row>
    <row r="54" spans="1:14" ht="15.6" customHeight="1" x14ac:dyDescent="0.2">
      <c r="A54" s="13" t="s">
        <v>151</v>
      </c>
      <c r="B54" s="14">
        <v>14970</v>
      </c>
      <c r="C54" s="14">
        <v>24580</v>
      </c>
      <c r="D54" s="14">
        <v>15650</v>
      </c>
      <c r="E54" s="14">
        <v>54740</v>
      </c>
      <c r="F54" s="14">
        <v>17150</v>
      </c>
      <c r="G54" s="14">
        <v>26240</v>
      </c>
      <c r="H54" s="14">
        <v>12370</v>
      </c>
      <c r="I54" s="14">
        <v>12500</v>
      </c>
      <c r="J54" s="14">
        <v>14850</v>
      </c>
      <c r="K54" s="14">
        <v>15390</v>
      </c>
      <c r="L54" s="14">
        <v>20470</v>
      </c>
      <c r="M54" s="14">
        <v>170</v>
      </c>
      <c r="N54" s="14">
        <v>229060</v>
      </c>
    </row>
    <row r="55" spans="1:14" ht="15.6" customHeight="1" x14ac:dyDescent="0.2">
      <c r="A55" s="13" t="s">
        <v>152</v>
      </c>
      <c r="B55" s="14">
        <v>15270</v>
      </c>
      <c r="C55" s="14">
        <v>24960</v>
      </c>
      <c r="D55" s="14">
        <v>15960</v>
      </c>
      <c r="E55" s="14">
        <v>56030</v>
      </c>
      <c r="F55" s="14">
        <v>17410</v>
      </c>
      <c r="G55" s="14">
        <v>26700</v>
      </c>
      <c r="H55" s="14">
        <v>12610</v>
      </c>
      <c r="I55" s="14">
        <v>12690</v>
      </c>
      <c r="J55" s="14">
        <v>15110</v>
      </c>
      <c r="K55" s="14">
        <v>15590</v>
      </c>
      <c r="L55" s="14">
        <v>20830</v>
      </c>
      <c r="M55" s="14">
        <v>160</v>
      </c>
      <c r="N55" s="14">
        <v>233340</v>
      </c>
    </row>
    <row r="56" spans="1:14" ht="15.6" customHeight="1" x14ac:dyDescent="0.2">
      <c r="A56" s="13" t="s">
        <v>153</v>
      </c>
      <c r="B56" s="14">
        <v>15880</v>
      </c>
      <c r="C56" s="14">
        <v>25790</v>
      </c>
      <c r="D56" s="14">
        <v>16580</v>
      </c>
      <c r="E56" s="14">
        <v>58570</v>
      </c>
      <c r="F56" s="14">
        <v>18120</v>
      </c>
      <c r="G56" s="14">
        <v>27760</v>
      </c>
      <c r="H56" s="14">
        <v>13130</v>
      </c>
      <c r="I56" s="14">
        <v>13150</v>
      </c>
      <c r="J56" s="14">
        <v>15600</v>
      </c>
      <c r="K56" s="14">
        <v>16130</v>
      </c>
      <c r="L56" s="14">
        <v>21610</v>
      </c>
      <c r="M56" s="14">
        <v>200</v>
      </c>
      <c r="N56" s="14">
        <v>242510</v>
      </c>
    </row>
    <row r="57" spans="1:14" ht="15.6" customHeight="1" x14ac:dyDescent="0.2">
      <c r="A57" s="13" t="s">
        <v>154</v>
      </c>
      <c r="B57" s="14">
        <v>16700</v>
      </c>
      <c r="C57" s="14">
        <v>26830</v>
      </c>
      <c r="D57" s="14">
        <v>17290</v>
      </c>
      <c r="E57" s="14">
        <v>62280</v>
      </c>
      <c r="F57" s="14">
        <v>19050</v>
      </c>
      <c r="G57" s="14">
        <v>29230</v>
      </c>
      <c r="H57" s="14">
        <v>13760</v>
      </c>
      <c r="I57" s="14">
        <v>13750</v>
      </c>
      <c r="J57" s="14">
        <v>16440</v>
      </c>
      <c r="K57" s="14">
        <v>16810</v>
      </c>
      <c r="L57" s="14">
        <v>22740</v>
      </c>
      <c r="M57" s="14">
        <v>190</v>
      </c>
      <c r="N57" s="14">
        <v>255090</v>
      </c>
    </row>
    <row r="58" spans="1:14" ht="15.6" customHeight="1" x14ac:dyDescent="0.2">
      <c r="A58" s="13" t="s">
        <v>155</v>
      </c>
      <c r="B58" s="14">
        <v>17200</v>
      </c>
      <c r="C58" s="14">
        <v>27470</v>
      </c>
      <c r="D58" s="14">
        <v>17700</v>
      </c>
      <c r="E58" s="14">
        <v>64560</v>
      </c>
      <c r="F58" s="14">
        <v>19610</v>
      </c>
      <c r="G58" s="14">
        <v>30320</v>
      </c>
      <c r="H58" s="14">
        <v>14250</v>
      </c>
      <c r="I58" s="14">
        <v>14050</v>
      </c>
      <c r="J58" s="14">
        <v>16900</v>
      </c>
      <c r="K58" s="14">
        <v>17280</v>
      </c>
      <c r="L58" s="14">
        <v>23460</v>
      </c>
      <c r="M58" s="14">
        <v>200</v>
      </c>
      <c r="N58" s="14">
        <v>263000</v>
      </c>
    </row>
    <row r="59" spans="1:14" ht="15.6" customHeight="1" x14ac:dyDescent="0.2">
      <c r="A59" s="13" t="s">
        <v>156</v>
      </c>
      <c r="B59" s="14">
        <v>17430</v>
      </c>
      <c r="C59" s="14">
        <v>27780</v>
      </c>
      <c r="D59" s="14">
        <v>17900</v>
      </c>
      <c r="E59" s="14">
        <v>65500</v>
      </c>
      <c r="F59" s="14">
        <v>19830</v>
      </c>
      <c r="G59" s="14">
        <v>30650</v>
      </c>
      <c r="H59" s="14">
        <v>14490</v>
      </c>
      <c r="I59" s="14">
        <v>14280</v>
      </c>
      <c r="J59" s="14">
        <v>17130</v>
      </c>
      <c r="K59" s="14">
        <v>17540</v>
      </c>
      <c r="L59" s="14">
        <v>23800</v>
      </c>
      <c r="M59" s="14">
        <v>190</v>
      </c>
      <c r="N59" s="14">
        <v>266510</v>
      </c>
    </row>
    <row r="60" spans="1:14" ht="15.6" customHeight="1" x14ac:dyDescent="0.2">
      <c r="A60" s="13" t="s">
        <v>157</v>
      </c>
      <c r="B60" s="14">
        <v>17670</v>
      </c>
      <c r="C60" s="14">
        <v>28190</v>
      </c>
      <c r="D60" s="14">
        <v>18160</v>
      </c>
      <c r="E60" s="14">
        <v>66940</v>
      </c>
      <c r="F60" s="14">
        <v>20130</v>
      </c>
      <c r="G60" s="14">
        <v>31430</v>
      </c>
      <c r="H60" s="14">
        <v>14760</v>
      </c>
      <c r="I60" s="14">
        <v>14470</v>
      </c>
      <c r="J60" s="14">
        <v>17430</v>
      </c>
      <c r="K60" s="14">
        <v>17820</v>
      </c>
      <c r="L60" s="14">
        <v>24220</v>
      </c>
      <c r="M60" s="14">
        <v>170</v>
      </c>
      <c r="N60" s="14">
        <v>271390</v>
      </c>
    </row>
    <row r="61" spans="1:14" ht="15.6" customHeight="1" x14ac:dyDescent="0.2">
      <c r="A61" s="13" t="s">
        <v>158</v>
      </c>
      <c r="B61" s="14">
        <v>17700</v>
      </c>
      <c r="C61" s="14">
        <v>28230</v>
      </c>
      <c r="D61" s="14">
        <v>18210</v>
      </c>
      <c r="E61" s="14">
        <v>67410</v>
      </c>
      <c r="F61" s="14">
        <v>20200</v>
      </c>
      <c r="G61" s="14">
        <v>31610</v>
      </c>
      <c r="H61" s="14">
        <v>14760</v>
      </c>
      <c r="I61" s="14">
        <v>14490</v>
      </c>
      <c r="J61" s="14">
        <v>17490</v>
      </c>
      <c r="K61" s="14">
        <v>17850</v>
      </c>
      <c r="L61" s="14">
        <v>24280</v>
      </c>
      <c r="M61" s="14">
        <v>150</v>
      </c>
      <c r="N61" s="14">
        <v>272380</v>
      </c>
    </row>
    <row r="62" spans="1:14" ht="15.6" customHeight="1" x14ac:dyDescent="0.2">
      <c r="A62" s="13" t="s">
        <v>159</v>
      </c>
      <c r="B62" s="14">
        <v>17680</v>
      </c>
      <c r="C62" s="14">
        <v>28230</v>
      </c>
      <c r="D62" s="14">
        <v>18210</v>
      </c>
      <c r="E62" s="14">
        <v>67490</v>
      </c>
      <c r="F62" s="14">
        <v>20170</v>
      </c>
      <c r="G62" s="14">
        <v>31640</v>
      </c>
      <c r="H62" s="14">
        <v>14770</v>
      </c>
      <c r="I62" s="14">
        <v>14500</v>
      </c>
      <c r="J62" s="14">
        <v>17500</v>
      </c>
      <c r="K62" s="14">
        <v>17770</v>
      </c>
      <c r="L62" s="14">
        <v>24230</v>
      </c>
      <c r="M62" s="14">
        <v>140</v>
      </c>
      <c r="N62" s="14">
        <v>272340</v>
      </c>
    </row>
    <row r="63" spans="1:14" ht="15.6" customHeight="1" x14ac:dyDescent="0.2">
      <c r="A63" s="13" t="s">
        <v>160</v>
      </c>
      <c r="B63" s="14">
        <v>17700</v>
      </c>
      <c r="C63" s="14">
        <v>28220</v>
      </c>
      <c r="D63" s="14">
        <v>18180</v>
      </c>
      <c r="E63" s="14">
        <v>67490</v>
      </c>
      <c r="F63" s="14">
        <v>20130</v>
      </c>
      <c r="G63" s="14">
        <v>31630</v>
      </c>
      <c r="H63" s="14">
        <v>14750</v>
      </c>
      <c r="I63" s="14">
        <v>14450</v>
      </c>
      <c r="J63" s="14">
        <v>17490</v>
      </c>
      <c r="K63" s="14">
        <v>17790</v>
      </c>
      <c r="L63" s="14">
        <v>24210</v>
      </c>
      <c r="M63" s="14">
        <v>140</v>
      </c>
      <c r="N63" s="14">
        <v>272170</v>
      </c>
    </row>
    <row r="64" spans="1:14" ht="15.6" customHeight="1" x14ac:dyDescent="0.2">
      <c r="A64" s="13" t="s">
        <v>59</v>
      </c>
      <c r="B64" s="14">
        <v>17680</v>
      </c>
      <c r="C64" s="14">
        <v>28170</v>
      </c>
      <c r="D64" s="14">
        <v>18120</v>
      </c>
      <c r="E64" s="14">
        <v>67460</v>
      </c>
      <c r="F64" s="14">
        <v>20050</v>
      </c>
      <c r="G64" s="14">
        <v>31620</v>
      </c>
      <c r="H64" s="14">
        <v>14730</v>
      </c>
      <c r="I64" s="14">
        <v>14420</v>
      </c>
      <c r="J64" s="14">
        <v>17490</v>
      </c>
      <c r="K64" s="14">
        <v>17750</v>
      </c>
      <c r="L64" s="14">
        <v>24140</v>
      </c>
      <c r="M64" s="14">
        <v>150</v>
      </c>
      <c r="N64" s="14">
        <v>271770</v>
      </c>
    </row>
    <row r="65" spans="2:14" ht="15" x14ac:dyDescent="0.2">
      <c r="B65" s="14"/>
      <c r="C65" s="14"/>
      <c r="D65" s="14"/>
      <c r="E65" s="14"/>
      <c r="F65" s="14"/>
      <c r="G65" s="14"/>
      <c r="H65" s="14"/>
      <c r="I65" s="14"/>
      <c r="J65" s="14"/>
      <c r="K65" s="14"/>
      <c r="L65" s="14"/>
      <c r="M65" s="14"/>
      <c r="N65" s="14"/>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2" width="22.7109375" customWidth="1"/>
  </cols>
  <sheetData>
    <row r="1" spans="1:9" ht="15.6" customHeight="1" x14ac:dyDescent="0.25">
      <c r="A1" s="10" t="s">
        <v>242</v>
      </c>
      <c r="I1" s="2" t="str">
        <f>HYPERLINK("#'Contents'!A1", "Contents")</f>
        <v>Contents</v>
      </c>
    </row>
    <row r="2" spans="1:9" ht="15.6" customHeight="1" x14ac:dyDescent="0.25">
      <c r="A2" s="10"/>
    </row>
    <row r="3" spans="1:9" ht="30.95" customHeight="1" x14ac:dyDescent="0.2">
      <c r="A3" s="12" t="s">
        <v>100</v>
      </c>
      <c r="B3" s="11" t="s">
        <v>243</v>
      </c>
      <c r="C3" s="11" t="s">
        <v>244</v>
      </c>
      <c r="D3" s="11" t="s">
        <v>245</v>
      </c>
      <c r="E3" s="11" t="s">
        <v>246</v>
      </c>
      <c r="F3" s="11" t="s">
        <v>247</v>
      </c>
      <c r="G3" s="11" t="s">
        <v>248</v>
      </c>
      <c r="H3" s="11" t="s">
        <v>172</v>
      </c>
    </row>
    <row r="4" spans="1:9" ht="15.6" customHeight="1" x14ac:dyDescent="0.2">
      <c r="A4" s="13" t="s">
        <v>101</v>
      </c>
      <c r="B4" s="14">
        <v>46180</v>
      </c>
      <c r="C4" s="14">
        <v>2350</v>
      </c>
      <c r="D4" s="14">
        <v>8290</v>
      </c>
      <c r="E4" s="14">
        <v>39790</v>
      </c>
      <c r="F4" s="14">
        <v>15790</v>
      </c>
      <c r="G4" s="14">
        <v>23960</v>
      </c>
      <c r="H4" s="14">
        <v>136350</v>
      </c>
    </row>
    <row r="5" spans="1:9" ht="15.6" customHeight="1" x14ac:dyDescent="0.2">
      <c r="A5" s="13" t="s">
        <v>102</v>
      </c>
      <c r="B5" s="14">
        <v>47400</v>
      </c>
      <c r="C5" s="14">
        <v>2280</v>
      </c>
      <c r="D5" s="14">
        <v>8490</v>
      </c>
      <c r="E5" s="14">
        <v>38730</v>
      </c>
      <c r="F5" s="14">
        <v>15910</v>
      </c>
      <c r="G5" s="14">
        <v>23250</v>
      </c>
      <c r="H5" s="14">
        <v>136070</v>
      </c>
    </row>
    <row r="6" spans="1:9" ht="15.6" customHeight="1" x14ac:dyDescent="0.2">
      <c r="A6" s="13" t="s">
        <v>103</v>
      </c>
      <c r="B6" s="14">
        <v>48390</v>
      </c>
      <c r="C6" s="14">
        <v>2220</v>
      </c>
      <c r="D6" s="14">
        <v>8560</v>
      </c>
      <c r="E6" s="14">
        <v>38020</v>
      </c>
      <c r="F6" s="14">
        <v>15750</v>
      </c>
      <c r="G6" s="14">
        <v>22980</v>
      </c>
      <c r="H6" s="14">
        <v>135920</v>
      </c>
    </row>
    <row r="7" spans="1:9" ht="15.6" customHeight="1" x14ac:dyDescent="0.2">
      <c r="A7" s="13" t="s">
        <v>104</v>
      </c>
      <c r="B7" s="14">
        <v>49420</v>
      </c>
      <c r="C7" s="14">
        <v>2050</v>
      </c>
      <c r="D7" s="14">
        <v>8510</v>
      </c>
      <c r="E7" s="14">
        <v>36670</v>
      </c>
      <c r="F7" s="14">
        <v>15280</v>
      </c>
      <c r="G7" s="14">
        <v>23620</v>
      </c>
      <c r="H7" s="14">
        <v>135540</v>
      </c>
    </row>
    <row r="8" spans="1:9" ht="15.6" customHeight="1" x14ac:dyDescent="0.2">
      <c r="A8" s="13" t="s">
        <v>105</v>
      </c>
      <c r="B8" s="14">
        <v>50600</v>
      </c>
      <c r="C8" s="14">
        <v>2010</v>
      </c>
      <c r="D8" s="14">
        <v>8710</v>
      </c>
      <c r="E8" s="14">
        <v>35720</v>
      </c>
      <c r="F8" s="14">
        <v>15630</v>
      </c>
      <c r="G8" s="14">
        <v>22410</v>
      </c>
      <c r="H8" s="14">
        <v>135070</v>
      </c>
    </row>
    <row r="9" spans="1:9" ht="15.6" customHeight="1" x14ac:dyDescent="0.2">
      <c r="A9" s="13" t="s">
        <v>106</v>
      </c>
      <c r="B9" s="14">
        <v>51690</v>
      </c>
      <c r="C9" s="14">
        <v>1900</v>
      </c>
      <c r="D9" s="14">
        <v>8700</v>
      </c>
      <c r="E9" s="14">
        <v>33700</v>
      </c>
      <c r="F9" s="14">
        <v>15850</v>
      </c>
      <c r="G9" s="14">
        <v>22760</v>
      </c>
      <c r="H9" s="14">
        <v>134610</v>
      </c>
    </row>
    <row r="10" spans="1:9" ht="15.6" customHeight="1" x14ac:dyDescent="0.2">
      <c r="A10" s="13" t="s">
        <v>107</v>
      </c>
      <c r="B10" s="14">
        <v>53060</v>
      </c>
      <c r="C10" s="14">
        <v>1810</v>
      </c>
      <c r="D10" s="14">
        <v>8760</v>
      </c>
      <c r="E10" s="14">
        <v>31940</v>
      </c>
      <c r="F10" s="14">
        <v>15650</v>
      </c>
      <c r="G10" s="14">
        <v>23170</v>
      </c>
      <c r="H10" s="14">
        <v>134390</v>
      </c>
    </row>
    <row r="11" spans="1:9" ht="15.6" customHeight="1" x14ac:dyDescent="0.2">
      <c r="A11" s="13" t="s">
        <v>108</v>
      </c>
      <c r="B11" s="14">
        <v>54210</v>
      </c>
      <c r="C11" s="14">
        <v>1790</v>
      </c>
      <c r="D11" s="14">
        <v>8690</v>
      </c>
      <c r="E11" s="14">
        <v>30700</v>
      </c>
      <c r="F11" s="14">
        <v>15480</v>
      </c>
      <c r="G11" s="14">
        <v>23270</v>
      </c>
      <c r="H11" s="14">
        <v>134140</v>
      </c>
    </row>
    <row r="12" spans="1:9" ht="15.6" customHeight="1" x14ac:dyDescent="0.2">
      <c r="A12" s="13" t="s">
        <v>109</v>
      </c>
      <c r="B12" s="14">
        <v>55360</v>
      </c>
      <c r="C12" s="14">
        <v>1840</v>
      </c>
      <c r="D12" s="14">
        <v>8730</v>
      </c>
      <c r="E12" s="14">
        <v>30120</v>
      </c>
      <c r="F12" s="14">
        <v>14980</v>
      </c>
      <c r="G12" s="14">
        <v>23340</v>
      </c>
      <c r="H12" s="14">
        <v>134360</v>
      </c>
    </row>
    <row r="13" spans="1:9" ht="15.6" customHeight="1" x14ac:dyDescent="0.2">
      <c r="A13" s="13" t="s">
        <v>110</v>
      </c>
      <c r="B13" s="14">
        <v>56550</v>
      </c>
      <c r="C13" s="14">
        <v>1760</v>
      </c>
      <c r="D13" s="14">
        <v>8890</v>
      </c>
      <c r="E13" s="14">
        <v>29790</v>
      </c>
      <c r="F13" s="14">
        <v>15060</v>
      </c>
      <c r="G13" s="14">
        <v>23110</v>
      </c>
      <c r="H13" s="14">
        <v>135150</v>
      </c>
    </row>
    <row r="14" spans="1:9" ht="15.6" customHeight="1" x14ac:dyDescent="0.2">
      <c r="A14" s="13" t="s">
        <v>111</v>
      </c>
      <c r="B14" s="14">
        <v>58090</v>
      </c>
      <c r="C14" s="14">
        <v>1720</v>
      </c>
      <c r="D14" s="14">
        <v>9340</v>
      </c>
      <c r="E14" s="14">
        <v>29390</v>
      </c>
      <c r="F14" s="14">
        <v>15870</v>
      </c>
      <c r="G14" s="14">
        <v>21550</v>
      </c>
      <c r="H14" s="14">
        <v>135970</v>
      </c>
    </row>
    <row r="15" spans="1:9" ht="15.6" customHeight="1" x14ac:dyDescent="0.2">
      <c r="A15" s="13" t="s">
        <v>112</v>
      </c>
      <c r="B15" s="14">
        <v>59060</v>
      </c>
      <c r="C15" s="14">
        <v>1660</v>
      </c>
      <c r="D15" s="14">
        <v>8900</v>
      </c>
      <c r="E15" s="14">
        <v>28130</v>
      </c>
      <c r="F15" s="14">
        <v>14850</v>
      </c>
      <c r="G15" s="14">
        <v>23730</v>
      </c>
      <c r="H15" s="14">
        <v>136340</v>
      </c>
    </row>
    <row r="16" spans="1:9" ht="15.6" customHeight="1" x14ac:dyDescent="0.2">
      <c r="A16" s="13" t="s">
        <v>113</v>
      </c>
      <c r="B16" s="14">
        <v>60380</v>
      </c>
      <c r="C16" s="14">
        <v>1730</v>
      </c>
      <c r="D16" s="14">
        <v>9160</v>
      </c>
      <c r="E16" s="14">
        <v>27730</v>
      </c>
      <c r="F16" s="14">
        <v>15900</v>
      </c>
      <c r="G16" s="14">
        <v>23000</v>
      </c>
      <c r="H16" s="14">
        <v>137890</v>
      </c>
    </row>
    <row r="17" spans="1:8" ht="15.6" customHeight="1" x14ac:dyDescent="0.2">
      <c r="A17" s="13" t="s">
        <v>114</v>
      </c>
      <c r="B17" s="14">
        <v>61560</v>
      </c>
      <c r="C17" s="14">
        <v>1770</v>
      </c>
      <c r="D17" s="14">
        <v>9330</v>
      </c>
      <c r="E17" s="14">
        <v>27700</v>
      </c>
      <c r="F17" s="14">
        <v>16230</v>
      </c>
      <c r="G17" s="14">
        <v>23440</v>
      </c>
      <c r="H17" s="14">
        <v>140040</v>
      </c>
    </row>
    <row r="18" spans="1:8" ht="15.6" customHeight="1" x14ac:dyDescent="0.2">
      <c r="A18" s="13" t="s">
        <v>115</v>
      </c>
      <c r="B18" s="14">
        <v>62340</v>
      </c>
      <c r="C18" s="14">
        <v>1790</v>
      </c>
      <c r="D18" s="14">
        <v>9360</v>
      </c>
      <c r="E18" s="14">
        <v>27980</v>
      </c>
      <c r="F18" s="14">
        <v>16390</v>
      </c>
      <c r="G18" s="14">
        <v>23740</v>
      </c>
      <c r="H18" s="14">
        <v>141600</v>
      </c>
    </row>
    <row r="19" spans="1:8" ht="15.6" customHeight="1" x14ac:dyDescent="0.2">
      <c r="A19" s="13" t="s">
        <v>116</v>
      </c>
      <c r="B19" s="14">
        <v>63680</v>
      </c>
      <c r="C19" s="14">
        <v>1810</v>
      </c>
      <c r="D19" s="14">
        <v>9520</v>
      </c>
      <c r="E19" s="14">
        <v>28570</v>
      </c>
      <c r="F19" s="14">
        <v>16300</v>
      </c>
      <c r="G19" s="14">
        <v>23640</v>
      </c>
      <c r="H19" s="14">
        <v>143520</v>
      </c>
    </row>
    <row r="20" spans="1:8" ht="15.6" customHeight="1" x14ac:dyDescent="0.2">
      <c r="A20" s="13" t="s">
        <v>117</v>
      </c>
      <c r="B20" s="14">
        <v>65100</v>
      </c>
      <c r="C20" s="14">
        <v>1820</v>
      </c>
      <c r="D20" s="14">
        <v>9630</v>
      </c>
      <c r="E20" s="14">
        <v>28920</v>
      </c>
      <c r="F20" s="14">
        <v>16190</v>
      </c>
      <c r="G20" s="14">
        <v>23570</v>
      </c>
      <c r="H20" s="14">
        <v>145230</v>
      </c>
    </row>
    <row r="21" spans="1:8" ht="15.6" customHeight="1" x14ac:dyDescent="0.2">
      <c r="A21" s="13" t="s">
        <v>118</v>
      </c>
      <c r="B21" s="14">
        <v>66540</v>
      </c>
      <c r="C21" s="14">
        <v>1660</v>
      </c>
      <c r="D21" s="14">
        <v>9460</v>
      </c>
      <c r="E21" s="14">
        <v>28440</v>
      </c>
      <c r="F21" s="14">
        <v>16190</v>
      </c>
      <c r="G21" s="14">
        <v>24620</v>
      </c>
      <c r="H21" s="14">
        <v>146930</v>
      </c>
    </row>
    <row r="22" spans="1:8" ht="15.6" customHeight="1" x14ac:dyDescent="0.2">
      <c r="A22" s="13" t="s">
        <v>119</v>
      </c>
      <c r="B22" s="14">
        <v>68000</v>
      </c>
      <c r="C22" s="14">
        <v>1430</v>
      </c>
      <c r="D22" s="14">
        <v>9370</v>
      </c>
      <c r="E22" s="14">
        <v>29490</v>
      </c>
      <c r="F22" s="14">
        <v>14850</v>
      </c>
      <c r="G22" s="14">
        <v>25340</v>
      </c>
      <c r="H22" s="14">
        <v>148470</v>
      </c>
    </row>
    <row r="23" spans="1:8" ht="15.6" customHeight="1" x14ac:dyDescent="0.2">
      <c r="A23" s="13" t="s">
        <v>120</v>
      </c>
      <c r="B23" s="14">
        <v>68610</v>
      </c>
      <c r="C23" s="14">
        <v>1360</v>
      </c>
      <c r="D23" s="14">
        <v>9380</v>
      </c>
      <c r="E23" s="14">
        <v>29100</v>
      </c>
      <c r="F23" s="14">
        <v>14170</v>
      </c>
      <c r="G23" s="14">
        <v>26260</v>
      </c>
      <c r="H23" s="14">
        <v>148870</v>
      </c>
    </row>
    <row r="24" spans="1:8" ht="15.6" customHeight="1" x14ac:dyDescent="0.2">
      <c r="A24" s="13" t="s">
        <v>121</v>
      </c>
      <c r="B24" s="14">
        <v>69790</v>
      </c>
      <c r="C24" s="14">
        <v>1430</v>
      </c>
      <c r="D24" s="14">
        <v>9360</v>
      </c>
      <c r="E24" s="14">
        <v>29150</v>
      </c>
      <c r="F24" s="14">
        <v>14280</v>
      </c>
      <c r="G24" s="14">
        <v>25920</v>
      </c>
      <c r="H24" s="14">
        <v>149930</v>
      </c>
    </row>
    <row r="25" spans="1:8" ht="15.6" customHeight="1" x14ac:dyDescent="0.2">
      <c r="A25" s="13" t="s">
        <v>122</v>
      </c>
      <c r="B25" s="14">
        <v>70790</v>
      </c>
      <c r="C25" s="14">
        <v>1390</v>
      </c>
      <c r="D25" s="14">
        <v>9450</v>
      </c>
      <c r="E25" s="14">
        <v>29630</v>
      </c>
      <c r="F25" s="14">
        <v>13550</v>
      </c>
      <c r="G25" s="14">
        <v>25900</v>
      </c>
      <c r="H25" s="14">
        <v>150720</v>
      </c>
    </row>
    <row r="26" spans="1:8" ht="15.6" customHeight="1" x14ac:dyDescent="0.2">
      <c r="A26" s="13" t="s">
        <v>123</v>
      </c>
      <c r="B26" s="14">
        <v>72080</v>
      </c>
      <c r="C26" s="14">
        <v>1260</v>
      </c>
      <c r="D26" s="14">
        <v>9750</v>
      </c>
      <c r="E26" s="14">
        <v>32700</v>
      </c>
      <c r="F26" s="14">
        <v>11370</v>
      </c>
      <c r="G26" s="14">
        <v>24650</v>
      </c>
      <c r="H26" s="14">
        <v>151810</v>
      </c>
    </row>
    <row r="27" spans="1:8" ht="15.6" customHeight="1" x14ac:dyDescent="0.2">
      <c r="A27" s="13" t="s">
        <v>124</v>
      </c>
      <c r="B27" s="14">
        <v>72910</v>
      </c>
      <c r="C27" s="14">
        <v>1160</v>
      </c>
      <c r="D27" s="14">
        <v>9330</v>
      </c>
      <c r="E27" s="14">
        <v>30560</v>
      </c>
      <c r="F27" s="14">
        <v>11490</v>
      </c>
      <c r="G27" s="14">
        <v>26750</v>
      </c>
      <c r="H27" s="14">
        <v>152180</v>
      </c>
    </row>
    <row r="28" spans="1:8" ht="15.6" customHeight="1" x14ac:dyDescent="0.2">
      <c r="A28" s="13" t="s">
        <v>125</v>
      </c>
      <c r="B28" s="14">
        <v>74130</v>
      </c>
      <c r="C28" s="14">
        <v>1240</v>
      </c>
      <c r="D28" s="14">
        <v>9740</v>
      </c>
      <c r="E28" s="14">
        <v>30010</v>
      </c>
      <c r="F28" s="14">
        <v>13540</v>
      </c>
      <c r="G28" s="14">
        <v>24570</v>
      </c>
      <c r="H28" s="14">
        <v>153210</v>
      </c>
    </row>
    <row r="29" spans="1:8" ht="15.6" customHeight="1" x14ac:dyDescent="0.2">
      <c r="A29" s="13" t="s">
        <v>126</v>
      </c>
      <c r="B29" s="14">
        <v>75330</v>
      </c>
      <c r="C29" s="14">
        <v>1150</v>
      </c>
      <c r="D29" s="14">
        <v>9660</v>
      </c>
      <c r="E29" s="14">
        <v>31300</v>
      </c>
      <c r="F29" s="14">
        <v>12400</v>
      </c>
      <c r="G29" s="14">
        <v>24840</v>
      </c>
      <c r="H29" s="14">
        <v>154660</v>
      </c>
    </row>
    <row r="30" spans="1:8" ht="15.6" customHeight="1" x14ac:dyDescent="0.2">
      <c r="A30" s="13" t="s">
        <v>127</v>
      </c>
      <c r="B30" s="14">
        <v>76080</v>
      </c>
      <c r="C30" s="14">
        <v>1180</v>
      </c>
      <c r="D30" s="14">
        <v>9640</v>
      </c>
      <c r="E30" s="14">
        <v>31490</v>
      </c>
      <c r="F30" s="14">
        <v>12280</v>
      </c>
      <c r="G30" s="14">
        <v>25280</v>
      </c>
      <c r="H30" s="14">
        <v>155930</v>
      </c>
    </row>
    <row r="31" spans="1:8" ht="15.6" customHeight="1" x14ac:dyDescent="0.2">
      <c r="A31" s="13" t="s">
        <v>128</v>
      </c>
      <c r="B31" s="14">
        <v>76960</v>
      </c>
      <c r="C31" s="14">
        <v>1170</v>
      </c>
      <c r="D31" s="14">
        <v>9560</v>
      </c>
      <c r="E31" s="14">
        <v>32450</v>
      </c>
      <c r="F31" s="14">
        <v>12320</v>
      </c>
      <c r="G31" s="14">
        <v>24980</v>
      </c>
      <c r="H31" s="14">
        <v>157440</v>
      </c>
    </row>
    <row r="32" spans="1:8" ht="15.6" customHeight="1" x14ac:dyDescent="0.2">
      <c r="A32" s="13" t="s">
        <v>129</v>
      </c>
      <c r="B32" s="14">
        <v>78490</v>
      </c>
      <c r="C32" s="14">
        <v>1100</v>
      </c>
      <c r="D32" s="14">
        <v>9470</v>
      </c>
      <c r="E32" s="14">
        <v>32260</v>
      </c>
      <c r="F32" s="14">
        <v>12120</v>
      </c>
      <c r="G32" s="14">
        <v>25030</v>
      </c>
      <c r="H32" s="14">
        <v>158460</v>
      </c>
    </row>
    <row r="33" spans="1:8" ht="15.6" customHeight="1" x14ac:dyDescent="0.2">
      <c r="A33" s="13" t="s">
        <v>130</v>
      </c>
      <c r="B33" s="14">
        <v>79970</v>
      </c>
      <c r="C33" s="14">
        <v>1110</v>
      </c>
      <c r="D33" s="14">
        <v>9510</v>
      </c>
      <c r="E33" s="14">
        <v>31690</v>
      </c>
      <c r="F33" s="14">
        <v>12910</v>
      </c>
      <c r="G33" s="14">
        <v>25290</v>
      </c>
      <c r="H33" s="14">
        <v>160480</v>
      </c>
    </row>
    <row r="34" spans="1:8" ht="15.6" customHeight="1" x14ac:dyDescent="0.2">
      <c r="A34" s="13" t="s">
        <v>131</v>
      </c>
      <c r="B34" s="14">
        <v>81420</v>
      </c>
      <c r="C34" s="14">
        <v>1220</v>
      </c>
      <c r="D34" s="14">
        <v>9350</v>
      </c>
      <c r="E34" s="14">
        <v>30530</v>
      </c>
      <c r="F34" s="14">
        <v>16430</v>
      </c>
      <c r="G34" s="14">
        <v>23400</v>
      </c>
      <c r="H34" s="14">
        <v>162340</v>
      </c>
    </row>
    <row r="35" spans="1:8" ht="15.6" customHeight="1" x14ac:dyDescent="0.2">
      <c r="A35" s="13" t="s">
        <v>132</v>
      </c>
      <c r="B35" s="14">
        <v>82220</v>
      </c>
      <c r="C35" s="14">
        <v>1210</v>
      </c>
      <c r="D35" s="14">
        <v>9200</v>
      </c>
      <c r="E35" s="14">
        <v>30090</v>
      </c>
      <c r="F35" s="14">
        <v>15560</v>
      </c>
      <c r="G35" s="14">
        <v>25130</v>
      </c>
      <c r="H35" s="14">
        <v>163410</v>
      </c>
    </row>
    <row r="36" spans="1:8" ht="15.6" customHeight="1" x14ac:dyDescent="0.2">
      <c r="A36" s="13" t="s">
        <v>133</v>
      </c>
      <c r="B36" s="14">
        <v>83880</v>
      </c>
      <c r="C36" s="14">
        <v>1320</v>
      </c>
      <c r="D36" s="14">
        <v>9400</v>
      </c>
      <c r="E36" s="14">
        <v>30460</v>
      </c>
      <c r="F36" s="14">
        <v>17200</v>
      </c>
      <c r="G36" s="14">
        <v>25140</v>
      </c>
      <c r="H36" s="14">
        <v>167410</v>
      </c>
    </row>
    <row r="37" spans="1:8" ht="15.6" customHeight="1" x14ac:dyDescent="0.2">
      <c r="A37" s="13" t="s">
        <v>134</v>
      </c>
      <c r="B37" s="14">
        <v>85970</v>
      </c>
      <c r="C37" s="14">
        <v>1390</v>
      </c>
      <c r="D37" s="14">
        <v>9430</v>
      </c>
      <c r="E37" s="14">
        <v>31310</v>
      </c>
      <c r="F37" s="14">
        <v>18160</v>
      </c>
      <c r="G37" s="14">
        <v>26080</v>
      </c>
      <c r="H37" s="14">
        <v>172330</v>
      </c>
    </row>
    <row r="38" spans="1:8" ht="15.6" customHeight="1" x14ac:dyDescent="0.2">
      <c r="A38" s="13" t="s">
        <v>135</v>
      </c>
      <c r="B38" s="14">
        <v>88380</v>
      </c>
      <c r="C38" s="14">
        <v>1580</v>
      </c>
      <c r="D38" s="14">
        <v>9610</v>
      </c>
      <c r="E38" s="14">
        <v>31800</v>
      </c>
      <c r="F38" s="14">
        <v>19240</v>
      </c>
      <c r="G38" s="14">
        <v>27220</v>
      </c>
      <c r="H38" s="14">
        <v>177830</v>
      </c>
    </row>
    <row r="39" spans="1:8" ht="15.6" customHeight="1" x14ac:dyDescent="0.2">
      <c r="A39" s="13" t="s">
        <v>136</v>
      </c>
      <c r="B39" s="14">
        <v>91150</v>
      </c>
      <c r="C39" s="14">
        <v>1750</v>
      </c>
      <c r="D39" s="14">
        <v>9310</v>
      </c>
      <c r="E39" s="14">
        <v>31210</v>
      </c>
      <c r="F39" s="14">
        <v>20420</v>
      </c>
      <c r="G39" s="14">
        <v>29710</v>
      </c>
      <c r="H39" s="14">
        <v>183560</v>
      </c>
    </row>
    <row r="40" spans="1:8" ht="15.6" customHeight="1" x14ac:dyDescent="0.2">
      <c r="A40" s="13" t="s">
        <v>137</v>
      </c>
      <c r="B40" s="14">
        <v>93860</v>
      </c>
      <c r="C40" s="14">
        <v>1890</v>
      </c>
      <c r="D40" s="14">
        <v>9780</v>
      </c>
      <c r="E40" s="14">
        <v>32930</v>
      </c>
      <c r="F40" s="14">
        <v>22100</v>
      </c>
      <c r="G40" s="14">
        <v>28540</v>
      </c>
      <c r="H40" s="14">
        <v>189090</v>
      </c>
    </row>
    <row r="41" spans="1:8" ht="15.6" customHeight="1" x14ac:dyDescent="0.2">
      <c r="A41" s="13" t="s">
        <v>138</v>
      </c>
      <c r="B41" s="14">
        <v>95970</v>
      </c>
      <c r="C41" s="14">
        <v>1750</v>
      </c>
      <c r="D41" s="14">
        <v>9510</v>
      </c>
      <c r="E41" s="14">
        <v>34630</v>
      </c>
      <c r="F41" s="14">
        <v>19800</v>
      </c>
      <c r="G41" s="14">
        <v>31740</v>
      </c>
      <c r="H41" s="14">
        <v>193400</v>
      </c>
    </row>
    <row r="42" spans="1:8" ht="15.6" customHeight="1" x14ac:dyDescent="0.2">
      <c r="A42" s="13" t="s">
        <v>139</v>
      </c>
      <c r="B42" s="14">
        <v>97970</v>
      </c>
      <c r="C42" s="14">
        <v>1560</v>
      </c>
      <c r="D42" s="14">
        <v>9880</v>
      </c>
      <c r="E42" s="14">
        <v>37160</v>
      </c>
      <c r="F42" s="14">
        <v>18110</v>
      </c>
      <c r="G42" s="14">
        <v>31850</v>
      </c>
      <c r="H42" s="14">
        <v>196540</v>
      </c>
    </row>
    <row r="43" spans="1:8" ht="15.6" customHeight="1" x14ac:dyDescent="0.2">
      <c r="A43" s="13" t="s">
        <v>140</v>
      </c>
      <c r="B43" s="14">
        <v>100500</v>
      </c>
      <c r="C43" s="14">
        <v>1650</v>
      </c>
      <c r="D43" s="14">
        <v>9990</v>
      </c>
      <c r="E43" s="14">
        <v>37900</v>
      </c>
      <c r="F43" s="14">
        <v>18540</v>
      </c>
      <c r="G43" s="14">
        <v>31190</v>
      </c>
      <c r="H43" s="14">
        <v>199780</v>
      </c>
    </row>
    <row r="44" spans="1:8" ht="15.6" customHeight="1" x14ac:dyDescent="0.2">
      <c r="A44" s="13" t="s">
        <v>141</v>
      </c>
      <c r="B44" s="14">
        <v>104560</v>
      </c>
      <c r="C44" s="14">
        <v>1600</v>
      </c>
      <c r="D44" s="14">
        <v>10070</v>
      </c>
      <c r="E44" s="14">
        <v>38030</v>
      </c>
      <c r="F44" s="14">
        <v>17460</v>
      </c>
      <c r="G44" s="14">
        <v>32090</v>
      </c>
      <c r="H44" s="14">
        <v>203810</v>
      </c>
    </row>
    <row r="45" spans="1:8" ht="15.6" customHeight="1" x14ac:dyDescent="0.2">
      <c r="A45" s="13" t="s">
        <v>142</v>
      </c>
      <c r="B45" s="14">
        <v>109490</v>
      </c>
      <c r="C45" s="14">
        <v>1550</v>
      </c>
      <c r="D45" s="14">
        <v>10450</v>
      </c>
      <c r="E45" s="14">
        <v>37860</v>
      </c>
      <c r="F45" s="14">
        <v>19280</v>
      </c>
      <c r="G45" s="14">
        <v>30030</v>
      </c>
      <c r="H45" s="14">
        <v>208660</v>
      </c>
    </row>
    <row r="46" spans="1:8" ht="15.6" customHeight="1" x14ac:dyDescent="0.2">
      <c r="A46" s="13" t="s">
        <v>143</v>
      </c>
      <c r="B46" s="14">
        <v>113500</v>
      </c>
      <c r="C46" s="14">
        <v>1510</v>
      </c>
      <c r="D46" s="14">
        <v>10260</v>
      </c>
      <c r="E46" s="14">
        <v>35250</v>
      </c>
      <c r="F46" s="14">
        <v>19240</v>
      </c>
      <c r="G46" s="14">
        <v>33070</v>
      </c>
      <c r="H46" s="14">
        <v>212810</v>
      </c>
    </row>
    <row r="47" spans="1:8" ht="15.6" customHeight="1" x14ac:dyDescent="0.2">
      <c r="A47" s="13" t="s">
        <v>144</v>
      </c>
      <c r="B47" s="14">
        <v>115610</v>
      </c>
      <c r="C47" s="14">
        <v>1460</v>
      </c>
      <c r="D47" s="14">
        <v>10260</v>
      </c>
      <c r="E47" s="14">
        <v>34310</v>
      </c>
      <c r="F47" s="14">
        <v>17940</v>
      </c>
      <c r="G47" s="14">
        <v>34810</v>
      </c>
      <c r="H47" s="14">
        <v>214390</v>
      </c>
    </row>
    <row r="48" spans="1:8" ht="15.6" customHeight="1" x14ac:dyDescent="0.2">
      <c r="A48" s="13" t="s">
        <v>145</v>
      </c>
      <c r="B48" s="14">
        <v>118680</v>
      </c>
      <c r="C48" s="14">
        <v>1510</v>
      </c>
      <c r="D48" s="14">
        <v>10370</v>
      </c>
      <c r="E48" s="14">
        <v>34990</v>
      </c>
      <c r="F48" s="14">
        <v>18830</v>
      </c>
      <c r="G48" s="14">
        <v>32980</v>
      </c>
      <c r="H48" s="14">
        <v>217370</v>
      </c>
    </row>
    <row r="49" spans="1:8" ht="15.6" customHeight="1" x14ac:dyDescent="0.2">
      <c r="A49" s="13" t="s">
        <v>146</v>
      </c>
      <c r="B49" s="14">
        <v>120870</v>
      </c>
      <c r="C49" s="14">
        <v>1470</v>
      </c>
      <c r="D49" s="14">
        <v>10580</v>
      </c>
      <c r="E49" s="14">
        <v>35280</v>
      </c>
      <c r="F49" s="14">
        <v>18590</v>
      </c>
      <c r="G49" s="14">
        <v>32450</v>
      </c>
      <c r="H49" s="14">
        <v>219250</v>
      </c>
    </row>
    <row r="50" spans="1:8" ht="15.6" customHeight="1" x14ac:dyDescent="0.2">
      <c r="A50" s="13" t="s">
        <v>147</v>
      </c>
      <c r="B50" s="14">
        <v>123300</v>
      </c>
      <c r="C50" s="14">
        <v>1450</v>
      </c>
      <c r="D50" s="14">
        <v>10780</v>
      </c>
      <c r="E50" s="14">
        <v>35440</v>
      </c>
      <c r="F50" s="14">
        <v>18700</v>
      </c>
      <c r="G50" s="14">
        <v>30980</v>
      </c>
      <c r="H50" s="14">
        <v>220650</v>
      </c>
    </row>
    <row r="51" spans="1:8" ht="15.6" customHeight="1" x14ac:dyDescent="0.2">
      <c r="A51" s="13" t="s">
        <v>148</v>
      </c>
      <c r="B51" s="14">
        <v>125320</v>
      </c>
      <c r="C51" s="14">
        <v>1380</v>
      </c>
      <c r="D51" s="14">
        <v>10460</v>
      </c>
      <c r="E51" s="14">
        <v>33590</v>
      </c>
      <c r="F51" s="14">
        <v>16940</v>
      </c>
      <c r="G51" s="14">
        <v>34160</v>
      </c>
      <c r="H51" s="14">
        <v>221850</v>
      </c>
    </row>
    <row r="52" spans="1:8" ht="15.6" customHeight="1" x14ac:dyDescent="0.2">
      <c r="A52" s="13" t="s">
        <v>149</v>
      </c>
      <c r="B52" s="14">
        <v>127960</v>
      </c>
      <c r="C52" s="14">
        <v>1380</v>
      </c>
      <c r="D52" s="14">
        <v>10650</v>
      </c>
      <c r="E52" s="14">
        <v>34370</v>
      </c>
      <c r="F52" s="14">
        <v>17890</v>
      </c>
      <c r="G52" s="14">
        <v>31770</v>
      </c>
      <c r="H52" s="14">
        <v>224010</v>
      </c>
    </row>
    <row r="53" spans="1:8" ht="15.6" customHeight="1" x14ac:dyDescent="0.2">
      <c r="A53" s="13" t="s">
        <v>150</v>
      </c>
      <c r="B53" s="14">
        <v>130020</v>
      </c>
      <c r="C53" s="14">
        <v>1330</v>
      </c>
      <c r="D53" s="14">
        <v>10520</v>
      </c>
      <c r="E53" s="14">
        <v>34650</v>
      </c>
      <c r="F53" s="14">
        <v>18620</v>
      </c>
      <c r="G53" s="14">
        <v>31030</v>
      </c>
      <c r="H53" s="14">
        <v>226160</v>
      </c>
    </row>
    <row r="54" spans="1:8" ht="15.6" customHeight="1" x14ac:dyDescent="0.2">
      <c r="A54" s="13" t="s">
        <v>151</v>
      </c>
      <c r="B54" s="14">
        <v>132650</v>
      </c>
      <c r="C54" s="14">
        <v>1360</v>
      </c>
      <c r="D54" s="14">
        <v>10590</v>
      </c>
      <c r="E54" s="14">
        <v>35970</v>
      </c>
      <c r="F54" s="14">
        <v>18780</v>
      </c>
      <c r="G54" s="14">
        <v>29720</v>
      </c>
      <c r="H54" s="14">
        <v>229060</v>
      </c>
    </row>
    <row r="55" spans="1:8" ht="15.6" customHeight="1" x14ac:dyDescent="0.2">
      <c r="A55" s="13" t="s">
        <v>152</v>
      </c>
      <c r="B55" s="14">
        <v>136590</v>
      </c>
      <c r="C55" s="14">
        <v>1390</v>
      </c>
      <c r="D55" s="14">
        <v>10340</v>
      </c>
      <c r="E55" s="14">
        <v>37080</v>
      </c>
      <c r="F55" s="14">
        <v>17910</v>
      </c>
      <c r="G55" s="14">
        <v>30030</v>
      </c>
      <c r="H55" s="14">
        <v>233340</v>
      </c>
    </row>
    <row r="56" spans="1:8" ht="15.6" customHeight="1" x14ac:dyDescent="0.2">
      <c r="A56" s="13" t="s">
        <v>153</v>
      </c>
      <c r="B56" s="14">
        <v>145220</v>
      </c>
      <c r="C56" s="14">
        <v>1330</v>
      </c>
      <c r="D56" s="14">
        <v>10290</v>
      </c>
      <c r="E56" s="14">
        <v>38920</v>
      </c>
      <c r="F56" s="14">
        <v>17840</v>
      </c>
      <c r="G56" s="14">
        <v>28920</v>
      </c>
      <c r="H56" s="14">
        <v>242510</v>
      </c>
    </row>
    <row r="57" spans="1:8" ht="15.6" customHeight="1" x14ac:dyDescent="0.2">
      <c r="A57" s="13" t="s">
        <v>154</v>
      </c>
      <c r="B57" s="14">
        <v>158440</v>
      </c>
      <c r="C57" s="14">
        <v>1300</v>
      </c>
      <c r="D57" s="14">
        <v>10230</v>
      </c>
      <c r="E57" s="14">
        <v>38140</v>
      </c>
      <c r="F57" s="14">
        <v>17930</v>
      </c>
      <c r="G57" s="14">
        <v>29050</v>
      </c>
      <c r="H57" s="14">
        <v>255090</v>
      </c>
    </row>
    <row r="58" spans="1:8" ht="15.6" customHeight="1" x14ac:dyDescent="0.2">
      <c r="A58" s="13" t="s">
        <v>155</v>
      </c>
      <c r="B58" s="14">
        <v>167870</v>
      </c>
      <c r="C58" s="14">
        <v>1270</v>
      </c>
      <c r="D58" s="14">
        <v>9930</v>
      </c>
      <c r="E58" s="14">
        <v>35090</v>
      </c>
      <c r="F58" s="14">
        <v>18200</v>
      </c>
      <c r="G58" s="14">
        <v>30630</v>
      </c>
      <c r="H58" s="14">
        <v>263000</v>
      </c>
    </row>
    <row r="59" spans="1:8" ht="15.6" customHeight="1" x14ac:dyDescent="0.2">
      <c r="A59" s="13" t="s">
        <v>156</v>
      </c>
      <c r="B59" s="14">
        <v>171850</v>
      </c>
      <c r="C59" s="14">
        <v>1240</v>
      </c>
      <c r="D59" s="14">
        <v>9980</v>
      </c>
      <c r="E59" s="14">
        <v>35200</v>
      </c>
      <c r="F59" s="14">
        <v>18460</v>
      </c>
      <c r="G59" s="14">
        <v>29770</v>
      </c>
      <c r="H59" s="14">
        <v>266510</v>
      </c>
    </row>
    <row r="60" spans="1:8" ht="15.6" customHeight="1" x14ac:dyDescent="0.2">
      <c r="A60" s="13" t="s">
        <v>157</v>
      </c>
      <c r="B60" s="14">
        <v>177440</v>
      </c>
      <c r="C60" s="14">
        <v>1270</v>
      </c>
      <c r="D60" s="14">
        <v>10050</v>
      </c>
      <c r="E60" s="14">
        <v>34960</v>
      </c>
      <c r="F60" s="14">
        <v>18550</v>
      </c>
      <c r="G60" s="14">
        <v>29120</v>
      </c>
      <c r="H60" s="14">
        <v>271390</v>
      </c>
    </row>
    <row r="61" spans="1:8" ht="15.6" customHeight="1" x14ac:dyDescent="0.2">
      <c r="A61" s="13" t="s">
        <v>158</v>
      </c>
      <c r="B61" s="14">
        <v>179540</v>
      </c>
      <c r="C61" s="14">
        <v>1250</v>
      </c>
      <c r="D61" s="14">
        <v>10020</v>
      </c>
      <c r="E61" s="14">
        <v>34880</v>
      </c>
      <c r="F61" s="14">
        <v>17820</v>
      </c>
      <c r="G61" s="14">
        <v>28880</v>
      </c>
      <c r="H61" s="14">
        <v>272380</v>
      </c>
    </row>
    <row r="62" spans="1:8" ht="15.6" customHeight="1" x14ac:dyDescent="0.2">
      <c r="A62" s="13" t="s">
        <v>159</v>
      </c>
      <c r="B62" s="14">
        <v>180540</v>
      </c>
      <c r="C62" s="14">
        <v>1220</v>
      </c>
      <c r="D62" s="14">
        <v>10170</v>
      </c>
      <c r="E62" s="14">
        <v>35300</v>
      </c>
      <c r="F62" s="14">
        <v>17710</v>
      </c>
      <c r="G62" s="14">
        <v>27400</v>
      </c>
      <c r="H62" s="14">
        <v>272340</v>
      </c>
    </row>
    <row r="63" spans="1:8" ht="15.6" customHeight="1" x14ac:dyDescent="0.2">
      <c r="A63" s="13" t="s">
        <v>160</v>
      </c>
      <c r="B63" s="14">
        <v>181250</v>
      </c>
      <c r="C63" s="14">
        <v>1150</v>
      </c>
      <c r="D63" s="14">
        <v>9930</v>
      </c>
      <c r="E63" s="14">
        <v>33740</v>
      </c>
      <c r="F63" s="14">
        <v>17780</v>
      </c>
      <c r="G63" s="14">
        <v>28330</v>
      </c>
      <c r="H63" s="14">
        <v>272170</v>
      </c>
    </row>
    <row r="64" spans="1:8" ht="15.6" customHeight="1" x14ac:dyDescent="0.2">
      <c r="A64" s="13" t="s">
        <v>59</v>
      </c>
      <c r="B64" s="14">
        <v>181750</v>
      </c>
      <c r="C64" s="14">
        <v>1180</v>
      </c>
      <c r="D64" s="14">
        <v>9910</v>
      </c>
      <c r="E64" s="14">
        <v>33120</v>
      </c>
      <c r="F64" s="14">
        <v>18010</v>
      </c>
      <c r="G64" s="14">
        <v>27800</v>
      </c>
      <c r="H64" s="14">
        <v>271770</v>
      </c>
    </row>
    <row r="65" spans="2:8" ht="15" x14ac:dyDescent="0.2">
      <c r="B65" s="14"/>
      <c r="C65" s="14"/>
      <c r="D65" s="14"/>
      <c r="E65" s="14"/>
      <c r="F65" s="14"/>
      <c r="G65" s="14"/>
      <c r="H65" s="14"/>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1" width="22.7109375" customWidth="1"/>
  </cols>
  <sheetData>
    <row r="1" spans="1:9" ht="15.6" customHeight="1" x14ac:dyDescent="0.25">
      <c r="A1" s="10" t="s">
        <v>249</v>
      </c>
      <c r="I1" s="2" t="str">
        <f>HYPERLINK("#'Contents'!A1", "Contents")</f>
        <v>Contents</v>
      </c>
    </row>
    <row r="2" spans="1:9" ht="15.6" customHeight="1" x14ac:dyDescent="0.25">
      <c r="A2" s="10"/>
    </row>
    <row r="3" spans="1:9" ht="30.95" customHeight="1" x14ac:dyDescent="0.2">
      <c r="A3" s="12" t="s">
        <v>100</v>
      </c>
      <c r="B3" s="11" t="s">
        <v>243</v>
      </c>
      <c r="C3" s="11" t="s">
        <v>244</v>
      </c>
      <c r="D3" s="11" t="s">
        <v>245</v>
      </c>
      <c r="E3" s="11" t="s">
        <v>246</v>
      </c>
      <c r="F3" s="11" t="s">
        <v>247</v>
      </c>
      <c r="G3" s="11" t="s">
        <v>248</v>
      </c>
    </row>
    <row r="4" spans="1:9" ht="15.6" customHeight="1" x14ac:dyDescent="0.2">
      <c r="A4" s="13" t="s">
        <v>101</v>
      </c>
      <c r="B4" s="16">
        <v>0.34</v>
      </c>
      <c r="C4" s="16">
        <v>0.02</v>
      </c>
      <c r="D4" s="16">
        <v>0.06</v>
      </c>
      <c r="E4" s="16">
        <v>0.28999999999999998</v>
      </c>
      <c r="F4" s="16">
        <v>0.12</v>
      </c>
      <c r="G4" s="16">
        <v>0.18</v>
      </c>
    </row>
    <row r="5" spans="1:9" ht="15.6" customHeight="1" x14ac:dyDescent="0.2">
      <c r="A5" s="13" t="s">
        <v>102</v>
      </c>
      <c r="B5" s="16">
        <v>0.35</v>
      </c>
      <c r="C5" s="16">
        <v>0.02</v>
      </c>
      <c r="D5" s="16">
        <v>0.06</v>
      </c>
      <c r="E5" s="16">
        <v>0.28000000000000003</v>
      </c>
      <c r="F5" s="16">
        <v>0.12</v>
      </c>
      <c r="G5" s="16">
        <v>0.17</v>
      </c>
    </row>
    <row r="6" spans="1:9" ht="15.6" customHeight="1" x14ac:dyDescent="0.2">
      <c r="A6" s="13" t="s">
        <v>103</v>
      </c>
      <c r="B6" s="16">
        <v>0.36</v>
      </c>
      <c r="C6" s="16">
        <v>0.02</v>
      </c>
      <c r="D6" s="16">
        <v>0.06</v>
      </c>
      <c r="E6" s="16">
        <v>0.28000000000000003</v>
      </c>
      <c r="F6" s="16">
        <v>0.12</v>
      </c>
      <c r="G6" s="16">
        <v>0.17</v>
      </c>
    </row>
    <row r="7" spans="1:9" ht="15.6" customHeight="1" x14ac:dyDescent="0.2">
      <c r="A7" s="13" t="s">
        <v>104</v>
      </c>
      <c r="B7" s="16">
        <v>0.36</v>
      </c>
      <c r="C7" s="16">
        <v>0.02</v>
      </c>
      <c r="D7" s="16">
        <v>0.06</v>
      </c>
      <c r="E7" s="16">
        <v>0.27</v>
      </c>
      <c r="F7" s="16">
        <v>0.11</v>
      </c>
      <c r="G7" s="16">
        <v>0.17</v>
      </c>
    </row>
    <row r="8" spans="1:9" ht="15.6" customHeight="1" x14ac:dyDescent="0.2">
      <c r="A8" s="13" t="s">
        <v>105</v>
      </c>
      <c r="B8" s="16">
        <v>0.37</v>
      </c>
      <c r="C8" s="16">
        <v>0.01</v>
      </c>
      <c r="D8" s="16">
        <v>0.06</v>
      </c>
      <c r="E8" s="16">
        <v>0.26</v>
      </c>
      <c r="F8" s="16">
        <v>0.12</v>
      </c>
      <c r="G8" s="16">
        <v>0.17</v>
      </c>
    </row>
    <row r="9" spans="1:9" ht="15.6" customHeight="1" x14ac:dyDescent="0.2">
      <c r="A9" s="13" t="s">
        <v>106</v>
      </c>
      <c r="B9" s="16">
        <v>0.38</v>
      </c>
      <c r="C9" s="16">
        <v>0.01</v>
      </c>
      <c r="D9" s="16">
        <v>0.06</v>
      </c>
      <c r="E9" s="16">
        <v>0.25</v>
      </c>
      <c r="F9" s="16">
        <v>0.12</v>
      </c>
      <c r="G9" s="16">
        <v>0.17</v>
      </c>
    </row>
    <row r="10" spans="1:9" ht="15.6" customHeight="1" x14ac:dyDescent="0.2">
      <c r="A10" s="13" t="s">
        <v>107</v>
      </c>
      <c r="B10" s="16">
        <v>0.39</v>
      </c>
      <c r="C10" s="16">
        <v>0.01</v>
      </c>
      <c r="D10" s="16">
        <v>7.0000000000000007E-2</v>
      </c>
      <c r="E10" s="16">
        <v>0.24</v>
      </c>
      <c r="F10" s="16">
        <v>0.12</v>
      </c>
      <c r="G10" s="16">
        <v>0.17</v>
      </c>
    </row>
    <row r="11" spans="1:9" ht="15.6" customHeight="1" x14ac:dyDescent="0.2">
      <c r="A11" s="13" t="s">
        <v>108</v>
      </c>
      <c r="B11" s="16">
        <v>0.4</v>
      </c>
      <c r="C11" s="16">
        <v>0.01</v>
      </c>
      <c r="D11" s="16">
        <v>0.06</v>
      </c>
      <c r="E11" s="16">
        <v>0.23</v>
      </c>
      <c r="F11" s="16">
        <v>0.12</v>
      </c>
      <c r="G11" s="16">
        <v>0.17</v>
      </c>
    </row>
    <row r="12" spans="1:9" ht="15.6" customHeight="1" x14ac:dyDescent="0.2">
      <c r="A12" s="13" t="s">
        <v>109</v>
      </c>
      <c r="B12" s="16">
        <v>0.41</v>
      </c>
      <c r="C12" s="16">
        <v>0.01</v>
      </c>
      <c r="D12" s="16">
        <v>7.0000000000000007E-2</v>
      </c>
      <c r="E12" s="16">
        <v>0.22</v>
      </c>
      <c r="F12" s="16">
        <v>0.11</v>
      </c>
      <c r="G12" s="16">
        <v>0.17</v>
      </c>
    </row>
    <row r="13" spans="1:9" ht="15.6" customHeight="1" x14ac:dyDescent="0.2">
      <c r="A13" s="13" t="s">
        <v>110</v>
      </c>
      <c r="B13" s="16">
        <v>0.42</v>
      </c>
      <c r="C13" s="16">
        <v>0.01</v>
      </c>
      <c r="D13" s="16">
        <v>7.0000000000000007E-2</v>
      </c>
      <c r="E13" s="16">
        <v>0.22</v>
      </c>
      <c r="F13" s="16">
        <v>0.11</v>
      </c>
      <c r="G13" s="16">
        <v>0.17</v>
      </c>
    </row>
    <row r="14" spans="1:9" ht="15.6" customHeight="1" x14ac:dyDescent="0.2">
      <c r="A14" s="13" t="s">
        <v>111</v>
      </c>
      <c r="B14" s="16">
        <v>0.43</v>
      </c>
      <c r="C14" s="16">
        <v>0.01</v>
      </c>
      <c r="D14" s="16">
        <v>7.0000000000000007E-2</v>
      </c>
      <c r="E14" s="16">
        <v>0.22</v>
      </c>
      <c r="F14" s="16">
        <v>0.12</v>
      </c>
      <c r="G14" s="16">
        <v>0.16</v>
      </c>
    </row>
    <row r="15" spans="1:9" ht="15.6" customHeight="1" x14ac:dyDescent="0.2">
      <c r="A15" s="13" t="s">
        <v>112</v>
      </c>
      <c r="B15" s="16">
        <v>0.43</v>
      </c>
      <c r="C15" s="16">
        <v>0.01</v>
      </c>
      <c r="D15" s="16">
        <v>7.0000000000000007E-2</v>
      </c>
      <c r="E15" s="16">
        <v>0.21</v>
      </c>
      <c r="F15" s="16">
        <v>0.11</v>
      </c>
      <c r="G15" s="16">
        <v>0.17</v>
      </c>
    </row>
    <row r="16" spans="1:9" ht="15.6" customHeight="1" x14ac:dyDescent="0.2">
      <c r="A16" s="13" t="s">
        <v>113</v>
      </c>
      <c r="B16" s="16">
        <v>0.44</v>
      </c>
      <c r="C16" s="16">
        <v>0.01</v>
      </c>
      <c r="D16" s="16">
        <v>7.0000000000000007E-2</v>
      </c>
      <c r="E16" s="16">
        <v>0.2</v>
      </c>
      <c r="F16" s="16">
        <v>0.12</v>
      </c>
      <c r="G16" s="16">
        <v>0.17</v>
      </c>
    </row>
    <row r="17" spans="1:7" ht="15.6" customHeight="1" x14ac:dyDescent="0.2">
      <c r="A17" s="13" t="s">
        <v>114</v>
      </c>
      <c r="B17" s="16">
        <v>0.44</v>
      </c>
      <c r="C17" s="16">
        <v>0.01</v>
      </c>
      <c r="D17" s="16">
        <v>7.0000000000000007E-2</v>
      </c>
      <c r="E17" s="16">
        <v>0.2</v>
      </c>
      <c r="F17" s="16">
        <v>0.12</v>
      </c>
      <c r="G17" s="16">
        <v>0.17</v>
      </c>
    </row>
    <row r="18" spans="1:7" ht="15.6" customHeight="1" x14ac:dyDescent="0.2">
      <c r="A18" s="13" t="s">
        <v>115</v>
      </c>
      <c r="B18" s="16">
        <v>0.44</v>
      </c>
      <c r="C18" s="16">
        <v>0.01</v>
      </c>
      <c r="D18" s="16">
        <v>7.0000000000000007E-2</v>
      </c>
      <c r="E18" s="16">
        <v>0.2</v>
      </c>
      <c r="F18" s="16">
        <v>0.12</v>
      </c>
      <c r="G18" s="16">
        <v>0.17</v>
      </c>
    </row>
    <row r="19" spans="1:7" ht="15.6" customHeight="1" x14ac:dyDescent="0.2">
      <c r="A19" s="13" t="s">
        <v>116</v>
      </c>
      <c r="B19" s="16">
        <v>0.44</v>
      </c>
      <c r="C19" s="16">
        <v>0.01</v>
      </c>
      <c r="D19" s="16">
        <v>7.0000000000000007E-2</v>
      </c>
      <c r="E19" s="16">
        <v>0.2</v>
      </c>
      <c r="F19" s="16">
        <v>0.11</v>
      </c>
      <c r="G19" s="16">
        <v>0.16</v>
      </c>
    </row>
    <row r="20" spans="1:7" ht="15.6" customHeight="1" x14ac:dyDescent="0.2">
      <c r="A20" s="13" t="s">
        <v>117</v>
      </c>
      <c r="B20" s="16">
        <v>0.45</v>
      </c>
      <c r="C20" s="16">
        <v>0.01</v>
      </c>
      <c r="D20" s="16">
        <v>7.0000000000000007E-2</v>
      </c>
      <c r="E20" s="16">
        <v>0.2</v>
      </c>
      <c r="F20" s="16">
        <v>0.11</v>
      </c>
      <c r="G20" s="16">
        <v>0.16</v>
      </c>
    </row>
    <row r="21" spans="1:7" ht="15.6" customHeight="1" x14ac:dyDescent="0.2">
      <c r="A21" s="13" t="s">
        <v>118</v>
      </c>
      <c r="B21" s="16">
        <v>0.45</v>
      </c>
      <c r="C21" s="16">
        <v>0.01</v>
      </c>
      <c r="D21" s="16">
        <v>0.06</v>
      </c>
      <c r="E21" s="16">
        <v>0.19</v>
      </c>
      <c r="F21" s="16">
        <v>0.11</v>
      </c>
      <c r="G21" s="16">
        <v>0.17</v>
      </c>
    </row>
    <row r="22" spans="1:7" ht="15.6" customHeight="1" x14ac:dyDescent="0.2">
      <c r="A22" s="13" t="s">
        <v>119</v>
      </c>
      <c r="B22" s="16">
        <v>0.46</v>
      </c>
      <c r="C22" s="16">
        <v>0.01</v>
      </c>
      <c r="D22" s="16">
        <v>0.06</v>
      </c>
      <c r="E22" s="16">
        <v>0.2</v>
      </c>
      <c r="F22" s="16">
        <v>0.1</v>
      </c>
      <c r="G22" s="16">
        <v>0.17</v>
      </c>
    </row>
    <row r="23" spans="1:7" ht="15.6" customHeight="1" x14ac:dyDescent="0.2">
      <c r="A23" s="13" t="s">
        <v>120</v>
      </c>
      <c r="B23" s="16">
        <v>0.46</v>
      </c>
      <c r="C23" s="16">
        <v>0.01</v>
      </c>
      <c r="D23" s="16">
        <v>0.06</v>
      </c>
      <c r="E23" s="16">
        <v>0.2</v>
      </c>
      <c r="F23" s="16">
        <v>0.1</v>
      </c>
      <c r="G23" s="16">
        <v>0.18</v>
      </c>
    </row>
    <row r="24" spans="1:7" ht="15.6" customHeight="1" x14ac:dyDescent="0.2">
      <c r="A24" s="13" t="s">
        <v>121</v>
      </c>
      <c r="B24" s="16">
        <v>0.47</v>
      </c>
      <c r="C24" s="16">
        <v>0.01</v>
      </c>
      <c r="D24" s="16">
        <v>0.06</v>
      </c>
      <c r="E24" s="16">
        <v>0.19</v>
      </c>
      <c r="F24" s="16">
        <v>0.1</v>
      </c>
      <c r="G24" s="16">
        <v>0.17</v>
      </c>
    </row>
    <row r="25" spans="1:7" ht="15.6" customHeight="1" x14ac:dyDescent="0.2">
      <c r="A25" s="13" t="s">
        <v>122</v>
      </c>
      <c r="B25" s="16">
        <v>0.47</v>
      </c>
      <c r="C25" s="16">
        <v>0.01</v>
      </c>
      <c r="D25" s="16">
        <v>0.06</v>
      </c>
      <c r="E25" s="16">
        <v>0.2</v>
      </c>
      <c r="F25" s="16">
        <v>0.09</v>
      </c>
      <c r="G25" s="16">
        <v>0.17</v>
      </c>
    </row>
    <row r="26" spans="1:7" ht="15.6" customHeight="1" x14ac:dyDescent="0.2">
      <c r="A26" s="13" t="s">
        <v>123</v>
      </c>
      <c r="B26" s="16">
        <v>0.47</v>
      </c>
      <c r="C26" s="16">
        <v>0.01</v>
      </c>
      <c r="D26" s="16">
        <v>0.06</v>
      </c>
      <c r="E26" s="16">
        <v>0.22</v>
      </c>
      <c r="F26" s="16">
        <v>7.0000000000000007E-2</v>
      </c>
      <c r="G26" s="16">
        <v>0.16</v>
      </c>
    </row>
    <row r="27" spans="1:7" ht="15.6" customHeight="1" x14ac:dyDescent="0.2">
      <c r="A27" s="13" t="s">
        <v>124</v>
      </c>
      <c r="B27" s="16">
        <v>0.48</v>
      </c>
      <c r="C27" s="16">
        <v>0.01</v>
      </c>
      <c r="D27" s="16">
        <v>0.06</v>
      </c>
      <c r="E27" s="16">
        <v>0.2</v>
      </c>
      <c r="F27" s="16">
        <v>0.08</v>
      </c>
      <c r="G27" s="16">
        <v>0.18</v>
      </c>
    </row>
    <row r="28" spans="1:7" ht="15.6" customHeight="1" x14ac:dyDescent="0.2">
      <c r="A28" s="13" t="s">
        <v>125</v>
      </c>
      <c r="B28" s="16">
        <v>0.48</v>
      </c>
      <c r="C28" s="16">
        <v>0.01</v>
      </c>
      <c r="D28" s="16">
        <v>0.06</v>
      </c>
      <c r="E28" s="16">
        <v>0.2</v>
      </c>
      <c r="F28" s="16">
        <v>0.09</v>
      </c>
      <c r="G28" s="16">
        <v>0.16</v>
      </c>
    </row>
    <row r="29" spans="1:7" ht="15.6" customHeight="1" x14ac:dyDescent="0.2">
      <c r="A29" s="13" t="s">
        <v>126</v>
      </c>
      <c r="B29" s="16">
        <v>0.49</v>
      </c>
      <c r="C29" s="16">
        <v>0.01</v>
      </c>
      <c r="D29" s="16">
        <v>0.06</v>
      </c>
      <c r="E29" s="16">
        <v>0.2</v>
      </c>
      <c r="F29" s="16">
        <v>0.08</v>
      </c>
      <c r="G29" s="16">
        <v>0.16</v>
      </c>
    </row>
    <row r="30" spans="1:7" ht="15.6" customHeight="1" x14ac:dyDescent="0.2">
      <c r="A30" s="13" t="s">
        <v>127</v>
      </c>
      <c r="B30" s="16">
        <v>0.49</v>
      </c>
      <c r="C30" s="16">
        <v>0.01</v>
      </c>
      <c r="D30" s="16">
        <v>0.06</v>
      </c>
      <c r="E30" s="16">
        <v>0.2</v>
      </c>
      <c r="F30" s="16">
        <v>0.08</v>
      </c>
      <c r="G30" s="16">
        <v>0.16</v>
      </c>
    </row>
    <row r="31" spans="1:7" ht="15.6" customHeight="1" x14ac:dyDescent="0.2">
      <c r="A31" s="13" t="s">
        <v>128</v>
      </c>
      <c r="B31" s="16">
        <v>0.49</v>
      </c>
      <c r="C31" s="16">
        <v>0.01</v>
      </c>
      <c r="D31" s="16">
        <v>0.06</v>
      </c>
      <c r="E31" s="16">
        <v>0.21</v>
      </c>
      <c r="F31" s="16">
        <v>0.08</v>
      </c>
      <c r="G31" s="16">
        <v>0.16</v>
      </c>
    </row>
    <row r="32" spans="1:7" ht="15.6" customHeight="1" x14ac:dyDescent="0.2">
      <c r="A32" s="13" t="s">
        <v>129</v>
      </c>
      <c r="B32" s="16">
        <v>0.5</v>
      </c>
      <c r="C32" s="16">
        <v>0.01</v>
      </c>
      <c r="D32" s="16">
        <v>0.06</v>
      </c>
      <c r="E32" s="16">
        <v>0.2</v>
      </c>
      <c r="F32" s="16">
        <v>0.08</v>
      </c>
      <c r="G32" s="16">
        <v>0.16</v>
      </c>
    </row>
    <row r="33" spans="1:7" ht="15.6" customHeight="1" x14ac:dyDescent="0.2">
      <c r="A33" s="13" t="s">
        <v>130</v>
      </c>
      <c r="B33" s="16">
        <v>0.5</v>
      </c>
      <c r="C33" s="16">
        <v>0.01</v>
      </c>
      <c r="D33" s="16">
        <v>0.06</v>
      </c>
      <c r="E33" s="16">
        <v>0.2</v>
      </c>
      <c r="F33" s="16">
        <v>0.08</v>
      </c>
      <c r="G33" s="16">
        <v>0.16</v>
      </c>
    </row>
    <row r="34" spans="1:7" ht="15.6" customHeight="1" x14ac:dyDescent="0.2">
      <c r="A34" s="13" t="s">
        <v>131</v>
      </c>
      <c r="B34" s="16">
        <v>0.5</v>
      </c>
      <c r="C34" s="16">
        <v>0.01</v>
      </c>
      <c r="D34" s="16">
        <v>0.06</v>
      </c>
      <c r="E34" s="16">
        <v>0.19</v>
      </c>
      <c r="F34" s="16">
        <v>0.1</v>
      </c>
      <c r="G34" s="16">
        <v>0.14000000000000001</v>
      </c>
    </row>
    <row r="35" spans="1:7" ht="15.6" customHeight="1" x14ac:dyDescent="0.2">
      <c r="A35" s="13" t="s">
        <v>132</v>
      </c>
      <c r="B35" s="16">
        <v>0.5</v>
      </c>
      <c r="C35" s="16">
        <v>0.01</v>
      </c>
      <c r="D35" s="16">
        <v>0.06</v>
      </c>
      <c r="E35" s="16">
        <v>0.18</v>
      </c>
      <c r="F35" s="16">
        <v>0.1</v>
      </c>
      <c r="G35" s="16">
        <v>0.15</v>
      </c>
    </row>
    <row r="36" spans="1:7" ht="15.6" customHeight="1" x14ac:dyDescent="0.2">
      <c r="A36" s="13" t="s">
        <v>133</v>
      </c>
      <c r="B36" s="16">
        <v>0.5</v>
      </c>
      <c r="C36" s="16">
        <v>0.01</v>
      </c>
      <c r="D36" s="16">
        <v>0.06</v>
      </c>
      <c r="E36" s="16">
        <v>0.18</v>
      </c>
      <c r="F36" s="16">
        <v>0.1</v>
      </c>
      <c r="G36" s="16">
        <v>0.15</v>
      </c>
    </row>
    <row r="37" spans="1:7" ht="15.6" customHeight="1" x14ac:dyDescent="0.2">
      <c r="A37" s="13" t="s">
        <v>134</v>
      </c>
      <c r="B37" s="16">
        <v>0.5</v>
      </c>
      <c r="C37" s="16">
        <v>0.01</v>
      </c>
      <c r="D37" s="16">
        <v>0.05</v>
      </c>
      <c r="E37" s="16">
        <v>0.18</v>
      </c>
      <c r="F37" s="16">
        <v>0.11</v>
      </c>
      <c r="G37" s="16">
        <v>0.15</v>
      </c>
    </row>
    <row r="38" spans="1:7" ht="15.6" customHeight="1" x14ac:dyDescent="0.2">
      <c r="A38" s="13" t="s">
        <v>135</v>
      </c>
      <c r="B38" s="16">
        <v>0.5</v>
      </c>
      <c r="C38" s="16">
        <v>0.01</v>
      </c>
      <c r="D38" s="16">
        <v>0.05</v>
      </c>
      <c r="E38" s="16">
        <v>0.18</v>
      </c>
      <c r="F38" s="16">
        <v>0.11</v>
      </c>
      <c r="G38" s="16">
        <v>0.15</v>
      </c>
    </row>
    <row r="39" spans="1:7" ht="15.6" customHeight="1" x14ac:dyDescent="0.2">
      <c r="A39" s="13" t="s">
        <v>136</v>
      </c>
      <c r="B39" s="16">
        <v>0.5</v>
      </c>
      <c r="C39" s="16">
        <v>0.01</v>
      </c>
      <c r="D39" s="16">
        <v>0.05</v>
      </c>
      <c r="E39" s="16">
        <v>0.17</v>
      </c>
      <c r="F39" s="16">
        <v>0.11</v>
      </c>
      <c r="G39" s="16">
        <v>0.16</v>
      </c>
    </row>
    <row r="40" spans="1:7" ht="15.6" customHeight="1" x14ac:dyDescent="0.2">
      <c r="A40" s="13" t="s">
        <v>137</v>
      </c>
      <c r="B40" s="16">
        <v>0.5</v>
      </c>
      <c r="C40" s="16">
        <v>0.01</v>
      </c>
      <c r="D40" s="16">
        <v>0.05</v>
      </c>
      <c r="E40" s="16">
        <v>0.17</v>
      </c>
      <c r="F40" s="16">
        <v>0.12</v>
      </c>
      <c r="G40" s="16">
        <v>0.15</v>
      </c>
    </row>
    <row r="41" spans="1:7" ht="15.6" customHeight="1" x14ac:dyDescent="0.2">
      <c r="A41" s="13" t="s">
        <v>138</v>
      </c>
      <c r="B41" s="16">
        <v>0.5</v>
      </c>
      <c r="C41" s="16">
        <v>0.01</v>
      </c>
      <c r="D41" s="16">
        <v>0.05</v>
      </c>
      <c r="E41" s="16">
        <v>0.18</v>
      </c>
      <c r="F41" s="16">
        <v>0.1</v>
      </c>
      <c r="G41" s="16">
        <v>0.16</v>
      </c>
    </row>
    <row r="42" spans="1:7" ht="15.6" customHeight="1" x14ac:dyDescent="0.2">
      <c r="A42" s="13" t="s">
        <v>139</v>
      </c>
      <c r="B42" s="16">
        <v>0.5</v>
      </c>
      <c r="C42" s="16">
        <v>0.01</v>
      </c>
      <c r="D42" s="16">
        <v>0.05</v>
      </c>
      <c r="E42" s="16">
        <v>0.19</v>
      </c>
      <c r="F42" s="16">
        <v>0.09</v>
      </c>
      <c r="G42" s="16">
        <v>0.16</v>
      </c>
    </row>
    <row r="43" spans="1:7" ht="15.6" customHeight="1" x14ac:dyDescent="0.2">
      <c r="A43" s="13" t="s">
        <v>140</v>
      </c>
      <c r="B43" s="16">
        <v>0.5</v>
      </c>
      <c r="C43" s="16">
        <v>0.01</v>
      </c>
      <c r="D43" s="16">
        <v>0.05</v>
      </c>
      <c r="E43" s="16">
        <v>0.19</v>
      </c>
      <c r="F43" s="16">
        <v>0.09</v>
      </c>
      <c r="G43" s="16">
        <v>0.16</v>
      </c>
    </row>
    <row r="44" spans="1:7" ht="15.6" customHeight="1" x14ac:dyDescent="0.2">
      <c r="A44" s="13" t="s">
        <v>141</v>
      </c>
      <c r="B44" s="16">
        <v>0.51</v>
      </c>
      <c r="C44" s="16">
        <v>0.01</v>
      </c>
      <c r="D44" s="16">
        <v>0.05</v>
      </c>
      <c r="E44" s="16">
        <v>0.19</v>
      </c>
      <c r="F44" s="16">
        <v>0.09</v>
      </c>
      <c r="G44" s="16">
        <v>0.16</v>
      </c>
    </row>
    <row r="45" spans="1:7" ht="15.6" customHeight="1" x14ac:dyDescent="0.2">
      <c r="A45" s="13" t="s">
        <v>142</v>
      </c>
      <c r="B45" s="16">
        <v>0.52</v>
      </c>
      <c r="C45" s="16">
        <v>0.01</v>
      </c>
      <c r="D45" s="16">
        <v>0.05</v>
      </c>
      <c r="E45" s="16">
        <v>0.18</v>
      </c>
      <c r="F45" s="16">
        <v>0.09</v>
      </c>
      <c r="G45" s="16">
        <v>0.14000000000000001</v>
      </c>
    </row>
    <row r="46" spans="1:7" ht="15.6" customHeight="1" x14ac:dyDescent="0.2">
      <c r="A46" s="13" t="s">
        <v>143</v>
      </c>
      <c r="B46" s="16">
        <v>0.53</v>
      </c>
      <c r="C46" s="16">
        <v>0.01</v>
      </c>
      <c r="D46" s="16">
        <v>0.05</v>
      </c>
      <c r="E46" s="16">
        <v>0.17</v>
      </c>
      <c r="F46" s="16">
        <v>0.09</v>
      </c>
      <c r="G46" s="16">
        <v>0.16</v>
      </c>
    </row>
    <row r="47" spans="1:7" ht="15.6" customHeight="1" x14ac:dyDescent="0.2">
      <c r="A47" s="13" t="s">
        <v>144</v>
      </c>
      <c r="B47" s="16">
        <v>0.54</v>
      </c>
      <c r="C47" s="16">
        <v>0.01</v>
      </c>
      <c r="D47" s="16">
        <v>0.05</v>
      </c>
      <c r="E47" s="16">
        <v>0.16</v>
      </c>
      <c r="F47" s="16">
        <v>0.08</v>
      </c>
      <c r="G47" s="16">
        <v>0.16</v>
      </c>
    </row>
    <row r="48" spans="1:7" ht="15.6" customHeight="1" x14ac:dyDescent="0.2">
      <c r="A48" s="13" t="s">
        <v>145</v>
      </c>
      <c r="B48" s="16">
        <v>0.55000000000000004</v>
      </c>
      <c r="C48" s="16">
        <v>0.01</v>
      </c>
      <c r="D48" s="16">
        <v>0.05</v>
      </c>
      <c r="E48" s="16">
        <v>0.16</v>
      </c>
      <c r="F48" s="16">
        <v>0.09</v>
      </c>
      <c r="G48" s="16">
        <v>0.15</v>
      </c>
    </row>
    <row r="49" spans="1:7" ht="15.6" customHeight="1" x14ac:dyDescent="0.2">
      <c r="A49" s="13" t="s">
        <v>146</v>
      </c>
      <c r="B49" s="16">
        <v>0.55000000000000004</v>
      </c>
      <c r="C49" s="16">
        <v>0.01</v>
      </c>
      <c r="D49" s="16">
        <v>0.05</v>
      </c>
      <c r="E49" s="16">
        <v>0.16</v>
      </c>
      <c r="F49" s="16">
        <v>0.08</v>
      </c>
      <c r="G49" s="16">
        <v>0.15</v>
      </c>
    </row>
    <row r="50" spans="1:7" ht="15.6" customHeight="1" x14ac:dyDescent="0.2">
      <c r="A50" s="13" t="s">
        <v>147</v>
      </c>
      <c r="B50" s="16">
        <v>0.56000000000000005</v>
      </c>
      <c r="C50" s="16">
        <v>0.01</v>
      </c>
      <c r="D50" s="16">
        <v>0.05</v>
      </c>
      <c r="E50" s="16">
        <v>0.16</v>
      </c>
      <c r="F50" s="16">
        <v>0.08</v>
      </c>
      <c r="G50" s="16">
        <v>0.14000000000000001</v>
      </c>
    </row>
    <row r="51" spans="1:7" ht="15.6" customHeight="1" x14ac:dyDescent="0.2">
      <c r="A51" s="13" t="s">
        <v>148</v>
      </c>
      <c r="B51" s="16">
        <v>0.56000000000000005</v>
      </c>
      <c r="C51" s="16">
        <v>0.01</v>
      </c>
      <c r="D51" s="16">
        <v>0.05</v>
      </c>
      <c r="E51" s="16">
        <v>0.15</v>
      </c>
      <c r="F51" s="16">
        <v>0.08</v>
      </c>
      <c r="G51" s="16">
        <v>0.15</v>
      </c>
    </row>
    <row r="52" spans="1:7" ht="15.6" customHeight="1" x14ac:dyDescent="0.2">
      <c r="A52" s="13" t="s">
        <v>149</v>
      </c>
      <c r="B52" s="16">
        <v>0.56999999999999995</v>
      </c>
      <c r="C52" s="16">
        <v>0.01</v>
      </c>
      <c r="D52" s="16">
        <v>0.05</v>
      </c>
      <c r="E52" s="16">
        <v>0.15</v>
      </c>
      <c r="F52" s="16">
        <v>0.08</v>
      </c>
      <c r="G52" s="16">
        <v>0.14000000000000001</v>
      </c>
    </row>
    <row r="53" spans="1:7" ht="15.6" customHeight="1" x14ac:dyDescent="0.2">
      <c r="A53" s="13" t="s">
        <v>150</v>
      </c>
      <c r="B53" s="16">
        <v>0.56999999999999995</v>
      </c>
      <c r="C53" s="16">
        <v>0.01</v>
      </c>
      <c r="D53" s="16">
        <v>0.05</v>
      </c>
      <c r="E53" s="16">
        <v>0.15</v>
      </c>
      <c r="F53" s="16">
        <v>0.08</v>
      </c>
      <c r="G53" s="16">
        <v>0.14000000000000001</v>
      </c>
    </row>
    <row r="54" spans="1:7" ht="15.6" customHeight="1" x14ac:dyDescent="0.2">
      <c r="A54" s="13" t="s">
        <v>151</v>
      </c>
      <c r="B54" s="16">
        <v>0.57999999999999996</v>
      </c>
      <c r="C54" s="16">
        <v>0.01</v>
      </c>
      <c r="D54" s="16">
        <v>0.05</v>
      </c>
      <c r="E54" s="16">
        <v>0.16</v>
      </c>
      <c r="F54" s="16">
        <v>0.08</v>
      </c>
      <c r="G54" s="16">
        <v>0.13</v>
      </c>
    </row>
    <row r="55" spans="1:7" ht="15.6" customHeight="1" x14ac:dyDescent="0.2">
      <c r="A55" s="13" t="s">
        <v>152</v>
      </c>
      <c r="B55" s="16">
        <v>0.59</v>
      </c>
      <c r="C55" s="16">
        <v>0.01</v>
      </c>
      <c r="D55" s="16">
        <v>0.04</v>
      </c>
      <c r="E55" s="16">
        <v>0.16</v>
      </c>
      <c r="F55" s="16">
        <v>0.08</v>
      </c>
      <c r="G55" s="16">
        <v>0.13</v>
      </c>
    </row>
    <row r="56" spans="1:7" ht="15.6" customHeight="1" x14ac:dyDescent="0.2">
      <c r="A56" s="13" t="s">
        <v>153</v>
      </c>
      <c r="B56" s="16">
        <v>0.6</v>
      </c>
      <c r="C56" s="16">
        <v>0.01</v>
      </c>
      <c r="D56" s="16">
        <v>0.04</v>
      </c>
      <c r="E56" s="16">
        <v>0.16</v>
      </c>
      <c r="F56" s="16">
        <v>7.0000000000000007E-2</v>
      </c>
      <c r="G56" s="16">
        <v>0.12</v>
      </c>
    </row>
    <row r="57" spans="1:7" ht="15.6" customHeight="1" x14ac:dyDescent="0.2">
      <c r="A57" s="13" t="s">
        <v>154</v>
      </c>
      <c r="B57" s="16">
        <v>0.62</v>
      </c>
      <c r="C57" s="16">
        <v>0.01</v>
      </c>
      <c r="D57" s="16">
        <v>0.04</v>
      </c>
      <c r="E57" s="16">
        <v>0.15</v>
      </c>
      <c r="F57" s="16">
        <v>7.0000000000000007E-2</v>
      </c>
      <c r="G57" s="16">
        <v>0.11</v>
      </c>
    </row>
    <row r="58" spans="1:7" ht="15.6" customHeight="1" x14ac:dyDescent="0.2">
      <c r="A58" s="13" t="s">
        <v>155</v>
      </c>
      <c r="B58" s="16">
        <v>0.64</v>
      </c>
      <c r="C58" s="16">
        <v>0</v>
      </c>
      <c r="D58" s="16">
        <v>0.04</v>
      </c>
      <c r="E58" s="16">
        <v>0.13</v>
      </c>
      <c r="F58" s="16">
        <v>7.0000000000000007E-2</v>
      </c>
      <c r="G58" s="16">
        <v>0.12</v>
      </c>
    </row>
    <row r="59" spans="1:7" ht="15.6" customHeight="1" x14ac:dyDescent="0.2">
      <c r="A59" s="13" t="s">
        <v>156</v>
      </c>
      <c r="B59" s="16">
        <v>0.64</v>
      </c>
      <c r="C59" s="16">
        <v>0</v>
      </c>
      <c r="D59" s="16">
        <v>0.04</v>
      </c>
      <c r="E59" s="16">
        <v>0.13</v>
      </c>
      <c r="F59" s="16">
        <v>7.0000000000000007E-2</v>
      </c>
      <c r="G59" s="16">
        <v>0.11</v>
      </c>
    </row>
    <row r="60" spans="1:7" ht="15.6" customHeight="1" x14ac:dyDescent="0.2">
      <c r="A60" s="13" t="s">
        <v>157</v>
      </c>
      <c r="B60" s="16">
        <v>0.65</v>
      </c>
      <c r="C60" s="16">
        <v>0</v>
      </c>
      <c r="D60" s="16">
        <v>0.04</v>
      </c>
      <c r="E60" s="16">
        <v>0.13</v>
      </c>
      <c r="F60" s="16">
        <v>7.0000000000000007E-2</v>
      </c>
      <c r="G60" s="16">
        <v>0.11</v>
      </c>
    </row>
    <row r="61" spans="1:7" ht="15.6" customHeight="1" x14ac:dyDescent="0.2">
      <c r="A61" s="13" t="s">
        <v>158</v>
      </c>
      <c r="B61" s="16">
        <v>0.66</v>
      </c>
      <c r="C61" s="16">
        <v>0</v>
      </c>
      <c r="D61" s="16">
        <v>0.04</v>
      </c>
      <c r="E61" s="16">
        <v>0.13</v>
      </c>
      <c r="F61" s="16">
        <v>7.0000000000000007E-2</v>
      </c>
      <c r="G61" s="16">
        <v>0.11</v>
      </c>
    </row>
    <row r="62" spans="1:7" ht="15.6" customHeight="1" x14ac:dyDescent="0.2">
      <c r="A62" s="13" t="s">
        <v>159</v>
      </c>
      <c r="B62" s="16">
        <v>0.66</v>
      </c>
      <c r="C62" s="16">
        <v>0</v>
      </c>
      <c r="D62" s="16">
        <v>0.04</v>
      </c>
      <c r="E62" s="16">
        <v>0.13</v>
      </c>
      <c r="F62" s="16">
        <v>7.0000000000000007E-2</v>
      </c>
      <c r="G62" s="16">
        <v>0.1</v>
      </c>
    </row>
    <row r="63" spans="1:7" ht="15.6" customHeight="1" x14ac:dyDescent="0.2">
      <c r="A63" s="13" t="s">
        <v>160</v>
      </c>
      <c r="B63" s="16">
        <v>0.67</v>
      </c>
      <c r="C63" s="16">
        <v>0</v>
      </c>
      <c r="D63" s="16">
        <v>0.04</v>
      </c>
      <c r="E63" s="16">
        <v>0.12</v>
      </c>
      <c r="F63" s="16">
        <v>7.0000000000000007E-2</v>
      </c>
      <c r="G63" s="16">
        <v>0.1</v>
      </c>
    </row>
    <row r="64" spans="1:7" ht="15.6" customHeight="1" x14ac:dyDescent="0.2">
      <c r="A64" s="13" t="s">
        <v>59</v>
      </c>
      <c r="B64" s="16">
        <v>0.67</v>
      </c>
      <c r="C64" s="16">
        <v>0</v>
      </c>
      <c r="D64" s="16">
        <v>0.04</v>
      </c>
      <c r="E64" s="16">
        <v>0.12</v>
      </c>
      <c r="F64" s="16">
        <v>7.0000000000000007E-2</v>
      </c>
      <c r="G64" s="16">
        <v>0.1</v>
      </c>
    </row>
    <row r="65" spans="2:7" ht="15" x14ac:dyDescent="0.2">
      <c r="B65" s="16"/>
      <c r="C65" s="16"/>
      <c r="D65" s="16"/>
      <c r="E65" s="16"/>
      <c r="F65" s="16"/>
      <c r="G65" s="16"/>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8" width="22.7109375" customWidth="1"/>
  </cols>
  <sheetData>
    <row r="1" spans="1:9" ht="15.6" customHeight="1" x14ac:dyDescent="0.25">
      <c r="A1" s="10" t="s">
        <v>250</v>
      </c>
      <c r="I1" s="2" t="str">
        <f>HYPERLINK("#'Contents'!A1", "Contents")</f>
        <v>Contents</v>
      </c>
    </row>
    <row r="2" spans="1:9" ht="15.6" customHeight="1" x14ac:dyDescent="0.25">
      <c r="A2" s="10"/>
    </row>
    <row r="3" spans="1:9" ht="30.95" customHeight="1" x14ac:dyDescent="0.2">
      <c r="A3" s="12" t="s">
        <v>100</v>
      </c>
      <c r="B3" s="11" t="s">
        <v>251</v>
      </c>
      <c r="C3" s="11" t="s">
        <v>252</v>
      </c>
      <c r="D3" s="11" t="s">
        <v>253</v>
      </c>
    </row>
    <row r="4" spans="1:9" ht="15.6" customHeight="1" x14ac:dyDescent="0.2">
      <c r="A4" s="13" t="s">
        <v>101</v>
      </c>
      <c r="B4" s="14">
        <v>118860</v>
      </c>
      <c r="C4" s="14">
        <v>102970</v>
      </c>
      <c r="D4" s="14">
        <v>15890</v>
      </c>
    </row>
    <row r="5" spans="1:9" ht="15.6" customHeight="1" x14ac:dyDescent="0.2">
      <c r="A5" s="13" t="s">
        <v>102</v>
      </c>
      <c r="B5" s="14">
        <v>118720</v>
      </c>
      <c r="C5" s="14">
        <v>103660</v>
      </c>
      <c r="D5" s="14">
        <v>15060</v>
      </c>
    </row>
    <row r="6" spans="1:9" ht="15.6" customHeight="1" x14ac:dyDescent="0.2">
      <c r="A6" s="13" t="s">
        <v>103</v>
      </c>
      <c r="B6" s="14">
        <v>118700</v>
      </c>
      <c r="C6" s="14">
        <v>103060</v>
      </c>
      <c r="D6" s="14">
        <v>15640</v>
      </c>
    </row>
    <row r="7" spans="1:9" ht="15.6" customHeight="1" x14ac:dyDescent="0.2">
      <c r="A7" s="13" t="s">
        <v>104</v>
      </c>
      <c r="B7" s="14">
        <v>118400</v>
      </c>
      <c r="C7" s="14">
        <v>104000</v>
      </c>
      <c r="D7" s="14">
        <v>14410</v>
      </c>
    </row>
    <row r="8" spans="1:9" ht="15.6" customHeight="1" x14ac:dyDescent="0.2">
      <c r="A8" s="13" t="s">
        <v>105</v>
      </c>
      <c r="B8" s="14">
        <v>118010</v>
      </c>
      <c r="C8" s="14">
        <v>101500</v>
      </c>
      <c r="D8" s="14">
        <v>16510</v>
      </c>
    </row>
    <row r="9" spans="1:9" ht="15.6" customHeight="1" x14ac:dyDescent="0.2">
      <c r="A9" s="13" t="s">
        <v>106</v>
      </c>
      <c r="B9" s="14">
        <v>117640</v>
      </c>
      <c r="C9" s="14">
        <v>101200</v>
      </c>
      <c r="D9" s="14">
        <v>16440</v>
      </c>
    </row>
    <row r="10" spans="1:9" ht="15.6" customHeight="1" x14ac:dyDescent="0.2">
      <c r="A10" s="13" t="s">
        <v>107</v>
      </c>
      <c r="B10" s="14">
        <v>117430</v>
      </c>
      <c r="C10" s="14">
        <v>102970</v>
      </c>
      <c r="D10" s="14">
        <v>14460</v>
      </c>
    </row>
    <row r="11" spans="1:9" ht="15.6" customHeight="1" x14ac:dyDescent="0.2">
      <c r="A11" s="13" t="s">
        <v>108</v>
      </c>
      <c r="B11" s="14">
        <v>117200</v>
      </c>
      <c r="C11" s="14">
        <v>103190</v>
      </c>
      <c r="D11" s="14">
        <v>14010</v>
      </c>
    </row>
    <row r="12" spans="1:9" ht="15.6" customHeight="1" x14ac:dyDescent="0.2">
      <c r="A12" s="13" t="s">
        <v>109</v>
      </c>
      <c r="B12" s="14">
        <v>117430</v>
      </c>
      <c r="C12" s="14">
        <v>104250</v>
      </c>
      <c r="D12" s="14">
        <v>13180</v>
      </c>
    </row>
    <row r="13" spans="1:9" ht="15.6" customHeight="1" x14ac:dyDescent="0.2">
      <c r="A13" s="13" t="s">
        <v>110</v>
      </c>
      <c r="B13" s="14">
        <v>118130</v>
      </c>
      <c r="C13" s="14">
        <v>106200</v>
      </c>
      <c r="D13" s="14">
        <v>11920</v>
      </c>
    </row>
    <row r="14" spans="1:9" ht="15.6" customHeight="1" x14ac:dyDescent="0.2">
      <c r="A14" s="13" t="s">
        <v>111</v>
      </c>
      <c r="B14" s="14">
        <v>118890</v>
      </c>
      <c r="C14" s="14">
        <v>105900</v>
      </c>
      <c r="D14" s="14">
        <v>12990</v>
      </c>
    </row>
    <row r="15" spans="1:9" ht="15.6" customHeight="1" x14ac:dyDescent="0.2">
      <c r="A15" s="13" t="s">
        <v>112</v>
      </c>
      <c r="B15" s="14">
        <v>119170</v>
      </c>
      <c r="C15" s="14">
        <v>107160</v>
      </c>
      <c r="D15" s="14">
        <v>12010</v>
      </c>
    </row>
    <row r="16" spans="1:9" ht="15.6" customHeight="1" x14ac:dyDescent="0.2">
      <c r="A16" s="13" t="s">
        <v>113</v>
      </c>
      <c r="B16" s="14">
        <v>120460</v>
      </c>
      <c r="C16" s="14">
        <v>108380</v>
      </c>
      <c r="D16" s="14">
        <v>12080</v>
      </c>
    </row>
    <row r="17" spans="1:4" ht="15.6" customHeight="1" x14ac:dyDescent="0.2">
      <c r="A17" s="13" t="s">
        <v>114</v>
      </c>
      <c r="B17" s="14">
        <v>122300</v>
      </c>
      <c r="C17" s="14">
        <v>109990</v>
      </c>
      <c r="D17" s="14">
        <v>12310</v>
      </c>
    </row>
    <row r="18" spans="1:4" ht="15.6" customHeight="1" x14ac:dyDescent="0.2">
      <c r="A18" s="13" t="s">
        <v>115</v>
      </c>
      <c r="B18" s="14">
        <v>123690</v>
      </c>
      <c r="C18" s="14">
        <v>111180</v>
      </c>
      <c r="D18" s="14">
        <v>12520</v>
      </c>
    </row>
    <row r="19" spans="1:4" ht="15.6" customHeight="1" x14ac:dyDescent="0.2">
      <c r="A19" s="13" t="s">
        <v>116</v>
      </c>
      <c r="B19" s="14">
        <v>125360</v>
      </c>
      <c r="C19" s="14">
        <v>112790</v>
      </c>
      <c r="D19" s="14">
        <v>12570</v>
      </c>
    </row>
    <row r="20" spans="1:4" ht="15.6" customHeight="1" x14ac:dyDescent="0.2">
      <c r="A20" s="13" t="s">
        <v>117</v>
      </c>
      <c r="B20" s="14">
        <v>126790</v>
      </c>
      <c r="C20" s="14">
        <v>113950</v>
      </c>
      <c r="D20" s="14">
        <v>12830</v>
      </c>
    </row>
    <row r="21" spans="1:4" ht="15.6" customHeight="1" x14ac:dyDescent="0.2">
      <c r="A21" s="13" t="s">
        <v>118</v>
      </c>
      <c r="B21" s="14">
        <v>128280</v>
      </c>
      <c r="C21" s="14">
        <v>114940</v>
      </c>
      <c r="D21" s="14">
        <v>13340</v>
      </c>
    </row>
    <row r="22" spans="1:4" ht="15.6" customHeight="1" x14ac:dyDescent="0.2">
      <c r="A22" s="13" t="s">
        <v>119</v>
      </c>
      <c r="B22" s="14">
        <v>129650</v>
      </c>
      <c r="C22" s="14">
        <v>115490</v>
      </c>
      <c r="D22" s="14">
        <v>14160</v>
      </c>
    </row>
    <row r="23" spans="1:4" ht="15.6" customHeight="1" x14ac:dyDescent="0.2">
      <c r="A23" s="13" t="s">
        <v>120</v>
      </c>
      <c r="B23" s="14">
        <v>130120</v>
      </c>
      <c r="C23" s="14">
        <v>116470</v>
      </c>
      <c r="D23" s="14">
        <v>13650</v>
      </c>
    </row>
    <row r="24" spans="1:4" ht="15.6" customHeight="1" x14ac:dyDescent="0.2">
      <c r="A24" s="13" t="s">
        <v>121</v>
      </c>
      <c r="B24" s="14">
        <v>131080</v>
      </c>
      <c r="C24" s="14">
        <v>118040</v>
      </c>
      <c r="D24" s="14">
        <v>13040</v>
      </c>
    </row>
    <row r="25" spans="1:4" ht="15.6" customHeight="1" x14ac:dyDescent="0.2">
      <c r="A25" s="13" t="s">
        <v>122</v>
      </c>
      <c r="B25" s="14">
        <v>131850</v>
      </c>
      <c r="C25" s="14">
        <v>120040</v>
      </c>
      <c r="D25" s="14">
        <v>11820</v>
      </c>
    </row>
    <row r="26" spans="1:4" ht="15.6" customHeight="1" x14ac:dyDescent="0.2">
      <c r="A26" s="13" t="s">
        <v>123</v>
      </c>
      <c r="B26" s="14">
        <v>132880</v>
      </c>
      <c r="C26" s="14">
        <v>119160</v>
      </c>
      <c r="D26" s="14">
        <v>13720</v>
      </c>
    </row>
    <row r="27" spans="1:4" ht="15.6" customHeight="1" x14ac:dyDescent="0.2">
      <c r="A27" s="13" t="s">
        <v>124</v>
      </c>
      <c r="B27" s="14">
        <v>133310</v>
      </c>
      <c r="C27" s="14">
        <v>121780</v>
      </c>
      <c r="D27" s="14">
        <v>11540</v>
      </c>
    </row>
    <row r="28" spans="1:4" ht="15.6" customHeight="1" x14ac:dyDescent="0.2">
      <c r="A28" s="13" t="s">
        <v>125</v>
      </c>
      <c r="B28" s="14">
        <v>134240</v>
      </c>
      <c r="C28" s="14">
        <v>122790</v>
      </c>
      <c r="D28" s="14">
        <v>11450</v>
      </c>
    </row>
    <row r="29" spans="1:4" ht="15.6" customHeight="1" x14ac:dyDescent="0.2">
      <c r="A29" s="13" t="s">
        <v>126</v>
      </c>
      <c r="B29" s="14">
        <v>135560</v>
      </c>
      <c r="C29" s="14">
        <v>123880</v>
      </c>
      <c r="D29" s="14">
        <v>11690</v>
      </c>
    </row>
    <row r="30" spans="1:4" ht="15.6" customHeight="1" x14ac:dyDescent="0.2">
      <c r="A30" s="13" t="s">
        <v>127</v>
      </c>
      <c r="B30" s="14">
        <v>136800</v>
      </c>
      <c r="C30" s="14">
        <v>125290</v>
      </c>
      <c r="D30" s="14">
        <v>11510</v>
      </c>
    </row>
    <row r="31" spans="1:4" ht="15.6" customHeight="1" x14ac:dyDescent="0.2">
      <c r="A31" s="13" t="s">
        <v>128</v>
      </c>
      <c r="B31" s="14">
        <v>138200</v>
      </c>
      <c r="C31" s="14">
        <v>126300</v>
      </c>
      <c r="D31" s="14">
        <v>11900</v>
      </c>
    </row>
    <row r="32" spans="1:4" ht="15.6" customHeight="1" x14ac:dyDescent="0.2">
      <c r="A32" s="13" t="s">
        <v>129</v>
      </c>
      <c r="B32" s="14">
        <v>139140</v>
      </c>
      <c r="C32" s="14">
        <v>127380</v>
      </c>
      <c r="D32" s="14">
        <v>11760</v>
      </c>
    </row>
    <row r="33" spans="1:4" ht="15.6" customHeight="1" x14ac:dyDescent="0.2">
      <c r="A33" s="13" t="s">
        <v>130</v>
      </c>
      <c r="B33" s="14">
        <v>140940</v>
      </c>
      <c r="C33" s="14">
        <v>128610</v>
      </c>
      <c r="D33" s="14">
        <v>12330</v>
      </c>
    </row>
    <row r="34" spans="1:4" ht="15.6" customHeight="1" x14ac:dyDescent="0.2">
      <c r="A34" s="13" t="s">
        <v>131</v>
      </c>
      <c r="B34" s="14">
        <v>142590</v>
      </c>
      <c r="C34" s="14">
        <v>129440</v>
      </c>
      <c r="D34" s="14">
        <v>13140</v>
      </c>
    </row>
    <row r="35" spans="1:4" ht="15.6" customHeight="1" x14ac:dyDescent="0.2">
      <c r="A35" s="13" t="s">
        <v>132</v>
      </c>
      <c r="B35" s="14">
        <v>143570</v>
      </c>
      <c r="C35" s="14">
        <v>130690</v>
      </c>
      <c r="D35" s="14">
        <v>12880</v>
      </c>
    </row>
    <row r="36" spans="1:4" ht="15.6" customHeight="1" x14ac:dyDescent="0.2">
      <c r="A36" s="13" t="s">
        <v>133</v>
      </c>
      <c r="B36" s="14">
        <v>147150</v>
      </c>
      <c r="C36" s="14">
        <v>134880</v>
      </c>
      <c r="D36" s="14">
        <v>12270</v>
      </c>
    </row>
    <row r="37" spans="1:4" ht="15.6" customHeight="1" x14ac:dyDescent="0.2">
      <c r="A37" s="13" t="s">
        <v>134</v>
      </c>
      <c r="B37" s="14">
        <v>151000</v>
      </c>
      <c r="C37" s="14">
        <v>139100</v>
      </c>
      <c r="D37" s="14">
        <v>11910</v>
      </c>
    </row>
    <row r="38" spans="1:4" ht="15.6" customHeight="1" x14ac:dyDescent="0.2">
      <c r="A38" s="13" t="s">
        <v>135</v>
      </c>
      <c r="B38" s="14">
        <v>154830</v>
      </c>
      <c r="C38" s="14">
        <v>142090</v>
      </c>
      <c r="D38" s="14">
        <v>12730</v>
      </c>
    </row>
    <row r="39" spans="1:4" ht="15.6" customHeight="1" x14ac:dyDescent="0.2">
      <c r="A39" s="13" t="s">
        <v>136</v>
      </c>
      <c r="B39" s="14">
        <v>158780</v>
      </c>
      <c r="C39" s="14">
        <v>147120</v>
      </c>
      <c r="D39" s="14">
        <v>11660</v>
      </c>
    </row>
    <row r="40" spans="1:4" ht="15.6" customHeight="1" x14ac:dyDescent="0.2">
      <c r="A40" s="13" t="s">
        <v>137</v>
      </c>
      <c r="B40" s="14">
        <v>162540</v>
      </c>
      <c r="C40" s="14">
        <v>149470</v>
      </c>
      <c r="D40" s="14">
        <v>13070</v>
      </c>
    </row>
    <row r="41" spans="1:4" ht="15.6" customHeight="1" x14ac:dyDescent="0.2">
      <c r="A41" s="13" t="s">
        <v>138</v>
      </c>
      <c r="B41" s="14">
        <v>165500</v>
      </c>
      <c r="C41" s="14">
        <v>151090</v>
      </c>
      <c r="D41" s="14">
        <v>14410</v>
      </c>
    </row>
    <row r="42" spans="1:4" ht="15.6" customHeight="1" x14ac:dyDescent="0.2">
      <c r="A42" s="13" t="s">
        <v>139</v>
      </c>
      <c r="B42" s="14">
        <v>168020</v>
      </c>
      <c r="C42" s="14">
        <v>155440</v>
      </c>
      <c r="D42" s="14">
        <v>12570</v>
      </c>
    </row>
    <row r="43" spans="1:4" ht="15.6" customHeight="1" x14ac:dyDescent="0.2">
      <c r="A43" s="13" t="s">
        <v>140</v>
      </c>
      <c r="B43" s="14">
        <v>170830</v>
      </c>
      <c r="C43" s="14">
        <v>156270</v>
      </c>
      <c r="D43" s="14">
        <v>14550</v>
      </c>
    </row>
    <row r="44" spans="1:4" ht="15.6" customHeight="1" x14ac:dyDescent="0.2">
      <c r="A44" s="13" t="s">
        <v>141</v>
      </c>
      <c r="B44" s="14">
        <v>174400</v>
      </c>
      <c r="C44" s="14">
        <v>161880</v>
      </c>
      <c r="D44" s="14">
        <v>12520</v>
      </c>
    </row>
    <row r="45" spans="1:4" ht="15.6" customHeight="1" x14ac:dyDescent="0.2">
      <c r="A45" s="13" t="s">
        <v>142</v>
      </c>
      <c r="B45" s="14">
        <v>178670</v>
      </c>
      <c r="C45" s="14">
        <v>164820</v>
      </c>
      <c r="D45" s="14">
        <v>13850</v>
      </c>
    </row>
    <row r="46" spans="1:4" ht="15.6" customHeight="1" x14ac:dyDescent="0.2">
      <c r="A46" s="13" t="s">
        <v>143</v>
      </c>
      <c r="B46" s="14">
        <v>182140</v>
      </c>
      <c r="C46" s="14">
        <v>167490</v>
      </c>
      <c r="D46" s="14">
        <v>14650</v>
      </c>
    </row>
    <row r="47" spans="1:4" ht="15.6" customHeight="1" x14ac:dyDescent="0.2">
      <c r="A47" s="13" t="s">
        <v>144</v>
      </c>
      <c r="B47" s="14">
        <v>183500</v>
      </c>
      <c r="C47" s="14">
        <v>170010</v>
      </c>
      <c r="D47" s="14">
        <v>13490</v>
      </c>
    </row>
    <row r="48" spans="1:4" ht="15.6" customHeight="1" x14ac:dyDescent="0.2">
      <c r="A48" s="13" t="s">
        <v>145</v>
      </c>
      <c r="B48" s="14">
        <v>185900</v>
      </c>
      <c r="C48" s="14">
        <v>173070</v>
      </c>
      <c r="D48" s="14">
        <v>12830</v>
      </c>
    </row>
    <row r="49" spans="1:4" ht="15.6" customHeight="1" x14ac:dyDescent="0.2">
      <c r="A49" s="13" t="s">
        <v>146</v>
      </c>
      <c r="B49" s="14">
        <v>187460</v>
      </c>
      <c r="C49" s="14">
        <v>176000</v>
      </c>
      <c r="D49" s="14">
        <v>11460</v>
      </c>
    </row>
    <row r="50" spans="1:4" ht="15.6" customHeight="1" x14ac:dyDescent="0.2">
      <c r="A50" s="13" t="s">
        <v>147</v>
      </c>
      <c r="B50" s="14">
        <v>188720</v>
      </c>
      <c r="C50" s="14">
        <v>174030</v>
      </c>
      <c r="D50" s="14">
        <v>14690</v>
      </c>
    </row>
    <row r="51" spans="1:4" ht="15.6" customHeight="1" x14ac:dyDescent="0.2">
      <c r="A51" s="13" t="s">
        <v>148</v>
      </c>
      <c r="B51" s="14">
        <v>189920</v>
      </c>
      <c r="C51" s="14">
        <v>176560</v>
      </c>
      <c r="D51" s="14">
        <v>13360</v>
      </c>
    </row>
    <row r="52" spans="1:4" ht="15.6" customHeight="1" x14ac:dyDescent="0.2">
      <c r="A52" s="13" t="s">
        <v>149</v>
      </c>
      <c r="B52" s="14">
        <v>191890</v>
      </c>
      <c r="C52" s="14">
        <v>178870</v>
      </c>
      <c r="D52" s="14">
        <v>13020</v>
      </c>
    </row>
    <row r="53" spans="1:4" ht="15.6" customHeight="1" x14ac:dyDescent="0.2">
      <c r="A53" s="13" t="s">
        <v>150</v>
      </c>
      <c r="B53" s="14">
        <v>193920</v>
      </c>
      <c r="C53" s="14">
        <v>181330</v>
      </c>
      <c r="D53" s="14">
        <v>12590</v>
      </c>
    </row>
    <row r="54" spans="1:4" ht="15.6" customHeight="1" x14ac:dyDescent="0.2">
      <c r="A54" s="13" t="s">
        <v>151</v>
      </c>
      <c r="B54" s="14">
        <v>196840</v>
      </c>
      <c r="C54" s="14">
        <v>183880</v>
      </c>
      <c r="D54" s="14">
        <v>12950</v>
      </c>
    </row>
    <row r="55" spans="1:4" ht="15.6" customHeight="1" x14ac:dyDescent="0.2">
      <c r="A55" s="13" t="s">
        <v>152</v>
      </c>
      <c r="B55" s="14">
        <v>201030</v>
      </c>
      <c r="C55" s="14">
        <v>188030</v>
      </c>
      <c r="D55" s="14">
        <v>13000</v>
      </c>
    </row>
    <row r="56" spans="1:4" ht="15.6" customHeight="1" x14ac:dyDescent="0.2">
      <c r="A56" s="13" t="s">
        <v>153</v>
      </c>
      <c r="B56" s="14">
        <v>209810</v>
      </c>
      <c r="C56" s="14">
        <v>196880</v>
      </c>
      <c r="D56" s="14">
        <v>12940</v>
      </c>
    </row>
    <row r="57" spans="1:4" ht="15.6" customHeight="1" x14ac:dyDescent="0.2">
      <c r="A57" s="13" t="s">
        <v>154</v>
      </c>
      <c r="B57" s="14">
        <v>221780</v>
      </c>
      <c r="C57" s="14">
        <v>207450</v>
      </c>
      <c r="D57" s="14">
        <v>14320</v>
      </c>
    </row>
    <row r="58" spans="1:4" ht="15.6" customHeight="1" x14ac:dyDescent="0.2">
      <c r="A58" s="13" t="s">
        <v>155</v>
      </c>
      <c r="B58" s="14">
        <v>229340</v>
      </c>
      <c r="C58" s="14">
        <v>215360</v>
      </c>
      <c r="D58" s="14">
        <v>13980</v>
      </c>
    </row>
    <row r="59" spans="1:4" ht="15.6" customHeight="1" x14ac:dyDescent="0.2">
      <c r="A59" s="13" t="s">
        <v>156</v>
      </c>
      <c r="B59" s="14">
        <v>232890</v>
      </c>
      <c r="C59" s="14">
        <v>219180</v>
      </c>
      <c r="D59" s="14">
        <v>13710</v>
      </c>
    </row>
    <row r="60" spans="1:4" ht="15.6" customHeight="1" x14ac:dyDescent="0.2">
      <c r="A60" s="13" t="s">
        <v>157</v>
      </c>
      <c r="B60" s="14">
        <v>237670</v>
      </c>
      <c r="C60" s="14">
        <v>224260</v>
      </c>
      <c r="D60" s="14">
        <v>13410</v>
      </c>
    </row>
    <row r="61" spans="1:4" ht="15.6" customHeight="1" x14ac:dyDescent="0.2">
      <c r="A61" s="13" t="s">
        <v>158</v>
      </c>
      <c r="B61" s="14">
        <v>238820</v>
      </c>
      <c r="C61" s="14">
        <v>226490</v>
      </c>
      <c r="D61" s="14">
        <v>12330</v>
      </c>
    </row>
    <row r="62" spans="1:4" ht="15.6" customHeight="1" x14ac:dyDescent="0.2">
      <c r="A62" s="13" t="s">
        <v>159</v>
      </c>
      <c r="B62" s="14">
        <v>238970</v>
      </c>
      <c r="C62" s="14">
        <v>226250</v>
      </c>
      <c r="D62" s="14">
        <v>12720</v>
      </c>
    </row>
    <row r="63" spans="1:4" ht="15.6" customHeight="1" x14ac:dyDescent="0.2">
      <c r="A63" s="13" t="s">
        <v>160</v>
      </c>
      <c r="B63" s="14">
        <v>238930</v>
      </c>
      <c r="C63" s="14">
        <v>227010</v>
      </c>
      <c r="D63" s="14">
        <v>11930</v>
      </c>
    </row>
    <row r="64" spans="1:4" ht="15.6" customHeight="1" x14ac:dyDescent="0.2">
      <c r="A64" s="13" t="s">
        <v>59</v>
      </c>
      <c r="B64" s="14">
        <v>238660</v>
      </c>
      <c r="C64" s="14">
        <v>226800</v>
      </c>
      <c r="D64" s="14">
        <v>11860</v>
      </c>
    </row>
    <row r="65" spans="2:4" ht="15" x14ac:dyDescent="0.2">
      <c r="B65" s="14"/>
      <c r="C65" s="14"/>
      <c r="D65" s="14"/>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8" width="22.7109375" customWidth="1"/>
  </cols>
  <sheetData>
    <row r="1" spans="1:9" ht="15.6" customHeight="1" x14ac:dyDescent="0.25">
      <c r="A1" s="10" t="s">
        <v>254</v>
      </c>
      <c r="I1" s="2" t="str">
        <f>HYPERLINK("#'Contents'!A1", "Contents")</f>
        <v>Contents</v>
      </c>
    </row>
    <row r="2" spans="1:9" ht="15.6" customHeight="1" x14ac:dyDescent="0.25">
      <c r="A2" s="10"/>
    </row>
    <row r="3" spans="1:9" ht="30.95" customHeight="1" x14ac:dyDescent="0.2">
      <c r="A3" s="12" t="s">
        <v>100</v>
      </c>
      <c r="B3" s="11" t="s">
        <v>255</v>
      </c>
      <c r="C3" s="11" t="s">
        <v>256</v>
      </c>
      <c r="D3" s="11" t="s">
        <v>257</v>
      </c>
    </row>
    <row r="4" spans="1:9" ht="15.6" customHeight="1" x14ac:dyDescent="0.2">
      <c r="A4" s="13" t="s">
        <v>101</v>
      </c>
      <c r="B4" s="14">
        <v>3310</v>
      </c>
      <c r="C4" s="14">
        <v>0</v>
      </c>
      <c r="D4" s="14">
        <v>3310</v>
      </c>
    </row>
    <row r="5" spans="1:9" ht="15.6" customHeight="1" x14ac:dyDescent="0.2">
      <c r="A5" s="13" t="s">
        <v>102</v>
      </c>
      <c r="B5" s="14">
        <v>4380</v>
      </c>
      <c r="C5" s="14">
        <v>0</v>
      </c>
      <c r="D5" s="14">
        <v>4380</v>
      </c>
    </row>
    <row r="6" spans="1:9" ht="15.6" customHeight="1" x14ac:dyDescent="0.2">
      <c r="A6" s="13" t="s">
        <v>103</v>
      </c>
      <c r="B6" s="14">
        <v>4140</v>
      </c>
      <c r="C6" s="14">
        <v>0</v>
      </c>
      <c r="D6" s="14">
        <v>4140</v>
      </c>
    </row>
    <row r="7" spans="1:9" ht="15.6" customHeight="1" x14ac:dyDescent="0.2">
      <c r="A7" s="13" t="s">
        <v>104</v>
      </c>
      <c r="B7" s="14">
        <v>4050</v>
      </c>
      <c r="C7" s="14">
        <v>0</v>
      </c>
      <c r="D7" s="14">
        <v>4050</v>
      </c>
    </row>
    <row r="8" spans="1:9" ht="15.6" customHeight="1" x14ac:dyDescent="0.2">
      <c r="A8" s="13" t="s">
        <v>105</v>
      </c>
      <c r="B8" s="14">
        <v>4460</v>
      </c>
      <c r="C8" s="14">
        <v>0</v>
      </c>
      <c r="D8" s="14">
        <v>4460</v>
      </c>
    </row>
    <row r="9" spans="1:9" ht="15.6" customHeight="1" x14ac:dyDescent="0.2">
      <c r="A9" s="13" t="s">
        <v>106</v>
      </c>
      <c r="B9" s="14">
        <v>4080</v>
      </c>
      <c r="C9" s="14">
        <v>0</v>
      </c>
      <c r="D9" s="14">
        <v>4080</v>
      </c>
    </row>
    <row r="10" spans="1:9" ht="15.6" customHeight="1" x14ac:dyDescent="0.2">
      <c r="A10" s="13" t="s">
        <v>107</v>
      </c>
      <c r="B10" s="14">
        <v>3720</v>
      </c>
      <c r="C10" s="14">
        <v>0</v>
      </c>
      <c r="D10" s="14">
        <v>3720</v>
      </c>
    </row>
    <row r="11" spans="1:9" ht="15.6" customHeight="1" x14ac:dyDescent="0.2">
      <c r="A11" s="13" t="s">
        <v>108</v>
      </c>
      <c r="B11" s="14">
        <v>3020</v>
      </c>
      <c r="C11" s="14">
        <v>0</v>
      </c>
      <c r="D11" s="14">
        <v>3020</v>
      </c>
    </row>
    <row r="12" spans="1:9" ht="15.6" customHeight="1" x14ac:dyDescent="0.2">
      <c r="A12" s="13" t="s">
        <v>109</v>
      </c>
      <c r="B12" s="14">
        <v>3970</v>
      </c>
      <c r="C12" s="14">
        <v>0</v>
      </c>
      <c r="D12" s="14">
        <v>3970</v>
      </c>
    </row>
    <row r="13" spans="1:9" ht="15.6" customHeight="1" x14ac:dyDescent="0.2">
      <c r="A13" s="13" t="s">
        <v>110</v>
      </c>
      <c r="B13" s="14">
        <v>3920</v>
      </c>
      <c r="C13" s="14">
        <v>0</v>
      </c>
      <c r="D13" s="14">
        <v>3920</v>
      </c>
    </row>
    <row r="14" spans="1:9" ht="15.6" customHeight="1" x14ac:dyDescent="0.2">
      <c r="A14" s="13" t="s">
        <v>111</v>
      </c>
      <c r="B14" s="14">
        <v>4310</v>
      </c>
      <c r="C14" s="14">
        <v>0</v>
      </c>
      <c r="D14" s="14">
        <v>4310</v>
      </c>
    </row>
    <row r="15" spans="1:9" ht="15.6" customHeight="1" x14ac:dyDescent="0.2">
      <c r="A15" s="13" t="s">
        <v>112</v>
      </c>
      <c r="B15" s="14">
        <v>3490</v>
      </c>
      <c r="C15" s="14">
        <v>0</v>
      </c>
      <c r="D15" s="14">
        <v>3490</v>
      </c>
    </row>
    <row r="16" spans="1:9" ht="15.6" customHeight="1" x14ac:dyDescent="0.2">
      <c r="A16" s="13" t="s">
        <v>113</v>
      </c>
      <c r="B16" s="14">
        <v>4210</v>
      </c>
      <c r="C16" s="14">
        <v>0</v>
      </c>
      <c r="D16" s="14">
        <v>4210</v>
      </c>
    </row>
    <row r="17" spans="1:4" ht="15.6" customHeight="1" x14ac:dyDescent="0.2">
      <c r="A17" s="13" t="s">
        <v>114</v>
      </c>
      <c r="B17" s="14">
        <v>4370</v>
      </c>
      <c r="C17" s="14">
        <v>0</v>
      </c>
      <c r="D17" s="14">
        <v>4370</v>
      </c>
    </row>
    <row r="18" spans="1:4" ht="15.6" customHeight="1" x14ac:dyDescent="0.2">
      <c r="A18" s="13" t="s">
        <v>115</v>
      </c>
      <c r="B18" s="14">
        <v>4060</v>
      </c>
      <c r="C18" s="14">
        <v>0</v>
      </c>
      <c r="D18" s="14">
        <v>4060</v>
      </c>
    </row>
    <row r="19" spans="1:4" ht="15.6" customHeight="1" x14ac:dyDescent="0.2">
      <c r="A19" s="13" t="s">
        <v>116</v>
      </c>
      <c r="B19" s="14">
        <v>4410</v>
      </c>
      <c r="C19" s="14">
        <v>0</v>
      </c>
      <c r="D19" s="14">
        <v>4410</v>
      </c>
    </row>
    <row r="20" spans="1:4" ht="15.6" customHeight="1" x14ac:dyDescent="0.2">
      <c r="A20" s="13" t="s">
        <v>117</v>
      </c>
      <c r="B20" s="14">
        <v>4530</v>
      </c>
      <c r="C20" s="14">
        <v>0</v>
      </c>
      <c r="D20" s="14">
        <v>4530</v>
      </c>
    </row>
    <row r="21" spans="1:4" ht="15.6" customHeight="1" x14ac:dyDescent="0.2">
      <c r="A21" s="13" t="s">
        <v>118</v>
      </c>
      <c r="B21" s="14">
        <v>4340</v>
      </c>
      <c r="C21" s="14">
        <v>0</v>
      </c>
      <c r="D21" s="14">
        <v>4340</v>
      </c>
    </row>
    <row r="22" spans="1:4" ht="15.6" customHeight="1" x14ac:dyDescent="0.2">
      <c r="A22" s="13" t="s">
        <v>119</v>
      </c>
      <c r="B22" s="14">
        <v>4170</v>
      </c>
      <c r="C22" s="14">
        <v>0</v>
      </c>
      <c r="D22" s="14">
        <v>4170</v>
      </c>
    </row>
    <row r="23" spans="1:4" ht="15.6" customHeight="1" x14ac:dyDescent="0.2">
      <c r="A23" s="13" t="s">
        <v>120</v>
      </c>
      <c r="B23" s="14">
        <v>3170</v>
      </c>
      <c r="C23" s="14">
        <v>0</v>
      </c>
      <c r="D23" s="14">
        <v>3170</v>
      </c>
    </row>
    <row r="24" spans="1:4" ht="15.6" customHeight="1" x14ac:dyDescent="0.2">
      <c r="A24" s="13" t="s">
        <v>121</v>
      </c>
      <c r="B24" s="14">
        <v>4000</v>
      </c>
      <c r="C24" s="14">
        <v>0</v>
      </c>
      <c r="D24" s="14">
        <v>4000</v>
      </c>
    </row>
    <row r="25" spans="1:4" ht="15.6" customHeight="1" x14ac:dyDescent="0.2">
      <c r="A25" s="13" t="s">
        <v>122</v>
      </c>
      <c r="B25" s="14">
        <v>3710</v>
      </c>
      <c r="C25" s="14">
        <v>0</v>
      </c>
      <c r="D25" s="14">
        <v>3710</v>
      </c>
    </row>
    <row r="26" spans="1:4" ht="15.6" customHeight="1" x14ac:dyDescent="0.2">
      <c r="A26" s="13" t="s">
        <v>123</v>
      </c>
      <c r="B26" s="14">
        <v>4110</v>
      </c>
      <c r="C26" s="14">
        <v>0</v>
      </c>
      <c r="D26" s="14">
        <v>4110</v>
      </c>
    </row>
    <row r="27" spans="1:4" ht="15.6" customHeight="1" x14ac:dyDescent="0.2">
      <c r="A27" s="13" t="s">
        <v>124</v>
      </c>
      <c r="B27" s="14">
        <v>3310</v>
      </c>
      <c r="C27" s="14">
        <v>20</v>
      </c>
      <c r="D27" s="14">
        <v>3330</v>
      </c>
    </row>
    <row r="28" spans="1:4" ht="15.6" customHeight="1" x14ac:dyDescent="0.2">
      <c r="A28" s="13" t="s">
        <v>125</v>
      </c>
      <c r="B28" s="14">
        <v>3810</v>
      </c>
      <c r="C28" s="14">
        <v>80</v>
      </c>
      <c r="D28" s="14">
        <v>3890</v>
      </c>
    </row>
    <row r="29" spans="1:4" ht="15.6" customHeight="1" x14ac:dyDescent="0.2">
      <c r="A29" s="13" t="s">
        <v>126</v>
      </c>
      <c r="B29" s="14">
        <v>3900</v>
      </c>
      <c r="C29" s="14">
        <v>100</v>
      </c>
      <c r="D29" s="14">
        <v>4000</v>
      </c>
    </row>
    <row r="30" spans="1:4" ht="15.6" customHeight="1" x14ac:dyDescent="0.2">
      <c r="A30" s="13" t="s">
        <v>127</v>
      </c>
      <c r="B30" s="14">
        <v>3820</v>
      </c>
      <c r="C30" s="14">
        <v>120</v>
      </c>
      <c r="D30" s="14">
        <v>3950</v>
      </c>
    </row>
    <row r="31" spans="1:4" ht="15.6" customHeight="1" x14ac:dyDescent="0.2">
      <c r="A31" s="13" t="s">
        <v>128</v>
      </c>
      <c r="B31" s="14">
        <v>4170</v>
      </c>
      <c r="C31" s="14">
        <v>40</v>
      </c>
      <c r="D31" s="14">
        <v>4220</v>
      </c>
    </row>
    <row r="32" spans="1:4" ht="15.6" customHeight="1" x14ac:dyDescent="0.2">
      <c r="A32" s="13" t="s">
        <v>129</v>
      </c>
      <c r="B32" s="14">
        <v>4080</v>
      </c>
      <c r="C32" s="14">
        <v>10</v>
      </c>
      <c r="D32" s="14">
        <v>4090</v>
      </c>
    </row>
    <row r="33" spans="1:4" ht="15.6" customHeight="1" x14ac:dyDescent="0.2">
      <c r="A33" s="13" t="s">
        <v>130</v>
      </c>
      <c r="B33" s="14">
        <v>4460</v>
      </c>
      <c r="C33" s="14">
        <v>70</v>
      </c>
      <c r="D33" s="14">
        <v>4530</v>
      </c>
    </row>
    <row r="34" spans="1:4" ht="15.6" customHeight="1" x14ac:dyDescent="0.2">
      <c r="A34" s="13" t="s">
        <v>131</v>
      </c>
      <c r="B34" s="14">
        <v>3950</v>
      </c>
      <c r="C34" s="14">
        <v>310</v>
      </c>
      <c r="D34" s="14">
        <v>4260</v>
      </c>
    </row>
    <row r="35" spans="1:4" ht="15.6" customHeight="1" x14ac:dyDescent="0.2">
      <c r="A35" s="13" t="s">
        <v>132</v>
      </c>
      <c r="B35" s="14">
        <v>2850</v>
      </c>
      <c r="C35" s="14">
        <v>440</v>
      </c>
      <c r="D35" s="14">
        <v>3290</v>
      </c>
    </row>
    <row r="36" spans="1:4" ht="15.6" customHeight="1" x14ac:dyDescent="0.2">
      <c r="A36" s="13" t="s">
        <v>133</v>
      </c>
      <c r="B36" s="14">
        <v>3670</v>
      </c>
      <c r="C36" s="14">
        <v>2750</v>
      </c>
      <c r="D36" s="14">
        <v>6430</v>
      </c>
    </row>
    <row r="37" spans="1:4" ht="15.6" customHeight="1" x14ac:dyDescent="0.2">
      <c r="A37" s="13" t="s">
        <v>134</v>
      </c>
      <c r="B37" s="14">
        <v>3890</v>
      </c>
      <c r="C37" s="14">
        <v>2950</v>
      </c>
      <c r="D37" s="14">
        <v>6840</v>
      </c>
    </row>
    <row r="38" spans="1:4" ht="15.6" customHeight="1" x14ac:dyDescent="0.2">
      <c r="A38" s="13" t="s">
        <v>135</v>
      </c>
      <c r="B38" s="14">
        <v>3420</v>
      </c>
      <c r="C38" s="14">
        <v>3380</v>
      </c>
      <c r="D38" s="14">
        <v>6800</v>
      </c>
    </row>
    <row r="39" spans="1:4" ht="15.6" customHeight="1" x14ac:dyDescent="0.2">
      <c r="A39" s="13" t="s">
        <v>136</v>
      </c>
      <c r="B39" s="14">
        <v>3520</v>
      </c>
      <c r="C39" s="14">
        <v>3450</v>
      </c>
      <c r="D39" s="14">
        <v>6980</v>
      </c>
    </row>
    <row r="40" spans="1:4" ht="15.6" customHeight="1" x14ac:dyDescent="0.2">
      <c r="A40" s="13" t="s">
        <v>137</v>
      </c>
      <c r="B40" s="14">
        <v>3220</v>
      </c>
      <c r="C40" s="14">
        <v>3350</v>
      </c>
      <c r="D40" s="14">
        <v>6570</v>
      </c>
    </row>
    <row r="41" spans="1:4" ht="15.6" customHeight="1" x14ac:dyDescent="0.2">
      <c r="A41" s="13" t="s">
        <v>138</v>
      </c>
      <c r="B41" s="14">
        <v>3260</v>
      </c>
      <c r="C41" s="14">
        <v>2280</v>
      </c>
      <c r="D41" s="14">
        <v>5540</v>
      </c>
    </row>
    <row r="42" spans="1:4" ht="15.6" customHeight="1" x14ac:dyDescent="0.2">
      <c r="A42" s="13" t="s">
        <v>139</v>
      </c>
      <c r="B42" s="14">
        <v>3670</v>
      </c>
      <c r="C42" s="14">
        <v>1500</v>
      </c>
      <c r="D42" s="14">
        <v>5160</v>
      </c>
    </row>
    <row r="43" spans="1:4" ht="15.6" customHeight="1" x14ac:dyDescent="0.2">
      <c r="A43" s="13" t="s">
        <v>140</v>
      </c>
      <c r="B43" s="14">
        <v>3350</v>
      </c>
      <c r="C43" s="14">
        <v>2390</v>
      </c>
      <c r="D43" s="14">
        <v>5740</v>
      </c>
    </row>
    <row r="44" spans="1:4" ht="15.6" customHeight="1" x14ac:dyDescent="0.2">
      <c r="A44" s="13" t="s">
        <v>141</v>
      </c>
      <c r="B44" s="14">
        <v>3650</v>
      </c>
      <c r="C44" s="14">
        <v>3100</v>
      </c>
      <c r="D44" s="14">
        <v>6750</v>
      </c>
    </row>
    <row r="45" spans="1:4" ht="15.6" customHeight="1" x14ac:dyDescent="0.2">
      <c r="A45" s="13" t="s">
        <v>142</v>
      </c>
      <c r="B45" s="14">
        <v>3740</v>
      </c>
      <c r="C45" s="14">
        <v>3560</v>
      </c>
      <c r="D45" s="14">
        <v>7300</v>
      </c>
    </row>
    <row r="46" spans="1:4" ht="15.6" customHeight="1" x14ac:dyDescent="0.2">
      <c r="A46" s="13" t="s">
        <v>143</v>
      </c>
      <c r="B46" s="14">
        <v>3370</v>
      </c>
      <c r="C46" s="14">
        <v>2700</v>
      </c>
      <c r="D46" s="14">
        <v>6080</v>
      </c>
    </row>
    <row r="47" spans="1:4" ht="15.6" customHeight="1" x14ac:dyDescent="0.2">
      <c r="A47" s="13" t="s">
        <v>144</v>
      </c>
      <c r="B47" s="14">
        <v>2870</v>
      </c>
      <c r="C47" s="14">
        <v>1320</v>
      </c>
      <c r="D47" s="14">
        <v>4190</v>
      </c>
    </row>
    <row r="48" spans="1:4" ht="15.6" customHeight="1" x14ac:dyDescent="0.2">
      <c r="A48" s="13" t="s">
        <v>145</v>
      </c>
      <c r="B48" s="14">
        <v>3320</v>
      </c>
      <c r="C48" s="14">
        <v>1950</v>
      </c>
      <c r="D48" s="14">
        <v>5270</v>
      </c>
    </row>
    <row r="49" spans="1:4" ht="15.6" customHeight="1" x14ac:dyDescent="0.2">
      <c r="A49" s="13" t="s">
        <v>146</v>
      </c>
      <c r="B49" s="14">
        <v>3390</v>
      </c>
      <c r="C49" s="14">
        <v>1420</v>
      </c>
      <c r="D49" s="14">
        <v>4820</v>
      </c>
    </row>
    <row r="50" spans="1:4" ht="15.6" customHeight="1" x14ac:dyDescent="0.2">
      <c r="A50" s="13" t="s">
        <v>147</v>
      </c>
      <c r="B50" s="14">
        <v>3380</v>
      </c>
      <c r="C50" s="14">
        <v>1220</v>
      </c>
      <c r="D50" s="14">
        <v>4590</v>
      </c>
    </row>
    <row r="51" spans="1:4" ht="15.6" customHeight="1" x14ac:dyDescent="0.2">
      <c r="A51" s="13" t="s">
        <v>148</v>
      </c>
      <c r="B51" s="14">
        <v>2890</v>
      </c>
      <c r="C51" s="14">
        <v>1350</v>
      </c>
      <c r="D51" s="14">
        <v>4240</v>
      </c>
    </row>
    <row r="52" spans="1:4" ht="15.6" customHeight="1" x14ac:dyDescent="0.2">
      <c r="A52" s="13" t="s">
        <v>149</v>
      </c>
      <c r="B52" s="14">
        <v>3040</v>
      </c>
      <c r="C52" s="14">
        <v>2020</v>
      </c>
      <c r="D52" s="14">
        <v>5060</v>
      </c>
    </row>
    <row r="53" spans="1:4" ht="15.6" customHeight="1" x14ac:dyDescent="0.2">
      <c r="A53" s="13" t="s">
        <v>150</v>
      </c>
      <c r="B53" s="14">
        <v>3300</v>
      </c>
      <c r="C53" s="14">
        <v>1600</v>
      </c>
      <c r="D53" s="14">
        <v>4900</v>
      </c>
    </row>
    <row r="54" spans="1:4" ht="15.6" customHeight="1" x14ac:dyDescent="0.2">
      <c r="A54" s="13" t="s">
        <v>151</v>
      </c>
      <c r="B54" s="14">
        <v>3240</v>
      </c>
      <c r="C54" s="14">
        <v>2570</v>
      </c>
      <c r="D54" s="14">
        <v>5810</v>
      </c>
    </row>
    <row r="55" spans="1:4" ht="15.6" customHeight="1" x14ac:dyDescent="0.2">
      <c r="A55" s="13" t="s">
        <v>152</v>
      </c>
      <c r="B55" s="14">
        <v>3080</v>
      </c>
      <c r="C55" s="14">
        <v>4280</v>
      </c>
      <c r="D55" s="14">
        <v>7360</v>
      </c>
    </row>
    <row r="56" spans="1:4" ht="15.6" customHeight="1" x14ac:dyDescent="0.2">
      <c r="A56" s="13" t="s">
        <v>153</v>
      </c>
      <c r="B56" s="14">
        <v>3810</v>
      </c>
      <c r="C56" s="14">
        <v>8490</v>
      </c>
      <c r="D56" s="14">
        <v>12300</v>
      </c>
    </row>
    <row r="57" spans="1:4" ht="15.6" customHeight="1" x14ac:dyDescent="0.2">
      <c r="A57" s="13" t="s">
        <v>154</v>
      </c>
      <c r="B57" s="14">
        <v>3550</v>
      </c>
      <c r="C57" s="14">
        <v>11490</v>
      </c>
      <c r="D57" s="14">
        <v>15040</v>
      </c>
    </row>
    <row r="58" spans="1:4" ht="15.6" customHeight="1" x14ac:dyDescent="0.2">
      <c r="A58" s="13" t="s">
        <v>155</v>
      </c>
      <c r="B58" s="14">
        <v>2930</v>
      </c>
      <c r="C58" s="14">
        <v>7430</v>
      </c>
      <c r="D58" s="14">
        <v>10360</v>
      </c>
    </row>
    <row r="59" spans="1:4" ht="15.6" customHeight="1" x14ac:dyDescent="0.2">
      <c r="A59" s="13" t="s">
        <v>156</v>
      </c>
      <c r="B59" s="14">
        <v>2920</v>
      </c>
      <c r="C59" s="14">
        <v>3500</v>
      </c>
      <c r="D59" s="14">
        <v>6420</v>
      </c>
    </row>
    <row r="60" spans="1:4" ht="15.6" customHeight="1" x14ac:dyDescent="0.2">
      <c r="A60" s="13" t="s">
        <v>157</v>
      </c>
      <c r="B60" s="14">
        <v>3100</v>
      </c>
      <c r="C60" s="14">
        <v>4760</v>
      </c>
      <c r="D60" s="14">
        <v>7860</v>
      </c>
    </row>
    <row r="61" spans="1:4" ht="15.6" customHeight="1" x14ac:dyDescent="0.2">
      <c r="A61" s="13" t="s">
        <v>158</v>
      </c>
      <c r="B61" s="14">
        <v>3040</v>
      </c>
      <c r="C61" s="14">
        <v>1590</v>
      </c>
      <c r="D61" s="14">
        <v>4630</v>
      </c>
    </row>
    <row r="62" spans="1:4" ht="15.6" customHeight="1" x14ac:dyDescent="0.2">
      <c r="A62" s="13" t="s">
        <v>159</v>
      </c>
      <c r="B62" s="14">
        <v>3080</v>
      </c>
      <c r="C62" s="14">
        <v>380</v>
      </c>
      <c r="D62" s="14">
        <v>3460</v>
      </c>
    </row>
    <row r="63" spans="1:4" ht="15.6" customHeight="1" x14ac:dyDescent="0.2">
      <c r="A63" s="13" t="s">
        <v>160</v>
      </c>
      <c r="B63" s="14">
        <v>2980</v>
      </c>
      <c r="C63" s="14">
        <v>90</v>
      </c>
      <c r="D63" s="14">
        <v>3060</v>
      </c>
    </row>
    <row r="64" spans="1:4" ht="15.6" customHeight="1" x14ac:dyDescent="0.2">
      <c r="A64" s="13" t="s">
        <v>59</v>
      </c>
      <c r="B64" s="14">
        <v>2770</v>
      </c>
      <c r="C64" s="14">
        <v>40</v>
      </c>
      <c r="D64" s="14">
        <v>2810</v>
      </c>
    </row>
    <row r="65" spans="2:4" ht="15" x14ac:dyDescent="0.2">
      <c r="B65" s="14"/>
      <c r="C65" s="14"/>
      <c r="D65" s="14"/>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0" width="22.7109375" customWidth="1"/>
  </cols>
  <sheetData>
    <row r="1" spans="1:9" ht="15.6" customHeight="1" x14ac:dyDescent="0.25">
      <c r="A1" s="10" t="s">
        <v>258</v>
      </c>
      <c r="I1" s="2" t="str">
        <f>HYPERLINK("#'Contents'!A1", "Contents")</f>
        <v>Contents</v>
      </c>
    </row>
    <row r="2" spans="1:9" ht="15.6" customHeight="1" x14ac:dyDescent="0.25">
      <c r="A2" s="10"/>
    </row>
    <row r="3" spans="1:9" ht="30.95" customHeight="1" x14ac:dyDescent="0.2">
      <c r="A3" s="12" t="s">
        <v>100</v>
      </c>
      <c r="B3" s="11" t="s">
        <v>259</v>
      </c>
      <c r="C3" s="11" t="s">
        <v>260</v>
      </c>
      <c r="D3" s="11" t="s">
        <v>261</v>
      </c>
      <c r="E3" s="11" t="s">
        <v>262</v>
      </c>
      <c r="F3" s="11" t="s">
        <v>251</v>
      </c>
    </row>
    <row r="4" spans="1:9" ht="15.6" customHeight="1" x14ac:dyDescent="0.2">
      <c r="A4" s="13" t="s">
        <v>101</v>
      </c>
      <c r="B4" s="14">
        <v>3810</v>
      </c>
      <c r="C4" s="14">
        <v>10780</v>
      </c>
      <c r="D4" s="14">
        <v>55490</v>
      </c>
      <c r="E4" s="14">
        <v>32890</v>
      </c>
      <c r="F4" s="14">
        <v>102970</v>
      </c>
    </row>
    <row r="5" spans="1:9" ht="15.6" customHeight="1" x14ac:dyDescent="0.2">
      <c r="A5" s="13" t="s">
        <v>102</v>
      </c>
      <c r="B5" s="14">
        <v>3850</v>
      </c>
      <c r="C5" s="14">
        <v>10890</v>
      </c>
      <c r="D5" s="14">
        <v>55300</v>
      </c>
      <c r="E5" s="14">
        <v>33610</v>
      </c>
      <c r="F5" s="14">
        <v>103660</v>
      </c>
    </row>
    <row r="6" spans="1:9" ht="15.6" customHeight="1" x14ac:dyDescent="0.2">
      <c r="A6" s="13" t="s">
        <v>103</v>
      </c>
      <c r="B6" s="14">
        <v>3760</v>
      </c>
      <c r="C6" s="14">
        <v>10590</v>
      </c>
      <c r="D6" s="14">
        <v>54700</v>
      </c>
      <c r="E6" s="14">
        <v>34020</v>
      </c>
      <c r="F6" s="14">
        <v>103060</v>
      </c>
    </row>
    <row r="7" spans="1:9" ht="15.6" customHeight="1" x14ac:dyDescent="0.2">
      <c r="A7" s="13" t="s">
        <v>104</v>
      </c>
      <c r="B7" s="14">
        <v>3880</v>
      </c>
      <c r="C7" s="14">
        <v>10720</v>
      </c>
      <c r="D7" s="14">
        <v>54820</v>
      </c>
      <c r="E7" s="14">
        <v>34570</v>
      </c>
      <c r="F7" s="14">
        <v>104000</v>
      </c>
    </row>
    <row r="8" spans="1:9" ht="15.6" customHeight="1" x14ac:dyDescent="0.2">
      <c r="A8" s="13" t="s">
        <v>105</v>
      </c>
      <c r="B8" s="14">
        <v>3700</v>
      </c>
      <c r="C8" s="14">
        <v>10320</v>
      </c>
      <c r="D8" s="14">
        <v>52580</v>
      </c>
      <c r="E8" s="14">
        <v>34900</v>
      </c>
      <c r="F8" s="14">
        <v>101500</v>
      </c>
    </row>
    <row r="9" spans="1:9" ht="15.6" customHeight="1" x14ac:dyDescent="0.2">
      <c r="A9" s="13" t="s">
        <v>106</v>
      </c>
      <c r="B9" s="14">
        <v>3680</v>
      </c>
      <c r="C9" s="14">
        <v>10290</v>
      </c>
      <c r="D9" s="14">
        <v>51670</v>
      </c>
      <c r="E9" s="14">
        <v>35560</v>
      </c>
      <c r="F9" s="14">
        <v>101200</v>
      </c>
    </row>
    <row r="10" spans="1:9" ht="15.6" customHeight="1" x14ac:dyDescent="0.2">
      <c r="A10" s="13" t="s">
        <v>107</v>
      </c>
      <c r="B10" s="14">
        <v>3820</v>
      </c>
      <c r="C10" s="14">
        <v>10850</v>
      </c>
      <c r="D10" s="14">
        <v>51830</v>
      </c>
      <c r="E10" s="14">
        <v>36470</v>
      </c>
      <c r="F10" s="14">
        <v>102970</v>
      </c>
    </row>
    <row r="11" spans="1:9" ht="15.6" customHeight="1" x14ac:dyDescent="0.2">
      <c r="A11" s="13" t="s">
        <v>108</v>
      </c>
      <c r="B11" s="14">
        <v>3810</v>
      </c>
      <c r="C11" s="14">
        <v>10790</v>
      </c>
      <c r="D11" s="14">
        <v>51830</v>
      </c>
      <c r="E11" s="14">
        <v>36760</v>
      </c>
      <c r="F11" s="14">
        <v>103190</v>
      </c>
    </row>
    <row r="12" spans="1:9" ht="15.6" customHeight="1" x14ac:dyDescent="0.2">
      <c r="A12" s="13" t="s">
        <v>109</v>
      </c>
      <c r="B12" s="14">
        <v>3870</v>
      </c>
      <c r="C12" s="14">
        <v>10880</v>
      </c>
      <c r="D12" s="14">
        <v>52200</v>
      </c>
      <c r="E12" s="14">
        <v>37310</v>
      </c>
      <c r="F12" s="14">
        <v>104250</v>
      </c>
    </row>
    <row r="13" spans="1:9" ht="15.6" customHeight="1" x14ac:dyDescent="0.2">
      <c r="A13" s="13" t="s">
        <v>110</v>
      </c>
      <c r="B13" s="14">
        <v>3940</v>
      </c>
      <c r="C13" s="14">
        <v>11220</v>
      </c>
      <c r="D13" s="14">
        <v>52870</v>
      </c>
      <c r="E13" s="14">
        <v>38170</v>
      </c>
      <c r="F13" s="14">
        <v>106200</v>
      </c>
    </row>
    <row r="14" spans="1:9" ht="15.6" customHeight="1" x14ac:dyDescent="0.2">
      <c r="A14" s="13" t="s">
        <v>111</v>
      </c>
      <c r="B14" s="14">
        <v>3890</v>
      </c>
      <c r="C14" s="14">
        <v>10890</v>
      </c>
      <c r="D14" s="14">
        <v>52280</v>
      </c>
      <c r="E14" s="14">
        <v>38850</v>
      </c>
      <c r="F14" s="14">
        <v>105900</v>
      </c>
    </row>
    <row r="15" spans="1:9" ht="15.6" customHeight="1" x14ac:dyDescent="0.2">
      <c r="A15" s="13" t="s">
        <v>112</v>
      </c>
      <c r="B15" s="14">
        <v>3950</v>
      </c>
      <c r="C15" s="14">
        <v>11230</v>
      </c>
      <c r="D15" s="14">
        <v>52450</v>
      </c>
      <c r="E15" s="14">
        <v>39530</v>
      </c>
      <c r="F15" s="14">
        <v>107160</v>
      </c>
    </row>
    <row r="16" spans="1:9" ht="15.6" customHeight="1" x14ac:dyDescent="0.2">
      <c r="A16" s="13" t="s">
        <v>113</v>
      </c>
      <c r="B16" s="14">
        <v>3980</v>
      </c>
      <c r="C16" s="14">
        <v>11380</v>
      </c>
      <c r="D16" s="14">
        <v>52710</v>
      </c>
      <c r="E16" s="14">
        <v>40310</v>
      </c>
      <c r="F16" s="14">
        <v>108380</v>
      </c>
    </row>
    <row r="17" spans="1:6" ht="15.6" customHeight="1" x14ac:dyDescent="0.2">
      <c r="A17" s="13" t="s">
        <v>114</v>
      </c>
      <c r="B17" s="14">
        <v>4040</v>
      </c>
      <c r="C17" s="14">
        <v>11440</v>
      </c>
      <c r="D17" s="14">
        <v>53610</v>
      </c>
      <c r="E17" s="14">
        <v>40900</v>
      </c>
      <c r="F17" s="14">
        <v>109990</v>
      </c>
    </row>
    <row r="18" spans="1:6" ht="15.6" customHeight="1" x14ac:dyDescent="0.2">
      <c r="A18" s="13" t="s">
        <v>115</v>
      </c>
      <c r="B18" s="14">
        <v>4080</v>
      </c>
      <c r="C18" s="14">
        <v>11520</v>
      </c>
      <c r="D18" s="14">
        <v>54250</v>
      </c>
      <c r="E18" s="14">
        <v>41320</v>
      </c>
      <c r="F18" s="14">
        <v>111180</v>
      </c>
    </row>
    <row r="19" spans="1:6" ht="15.6" customHeight="1" x14ac:dyDescent="0.2">
      <c r="A19" s="13" t="s">
        <v>116</v>
      </c>
      <c r="B19" s="14">
        <v>4220</v>
      </c>
      <c r="C19" s="14">
        <v>11560</v>
      </c>
      <c r="D19" s="14">
        <v>55590</v>
      </c>
      <c r="E19" s="14">
        <v>41430</v>
      </c>
      <c r="F19" s="14">
        <v>112790</v>
      </c>
    </row>
    <row r="20" spans="1:6" ht="15.6" customHeight="1" x14ac:dyDescent="0.2">
      <c r="A20" s="13" t="s">
        <v>117</v>
      </c>
      <c r="B20" s="14">
        <v>4300</v>
      </c>
      <c r="C20" s="14">
        <v>11640</v>
      </c>
      <c r="D20" s="14">
        <v>55930</v>
      </c>
      <c r="E20" s="14">
        <v>42080</v>
      </c>
      <c r="F20" s="14">
        <v>113950</v>
      </c>
    </row>
    <row r="21" spans="1:6" ht="15.6" customHeight="1" x14ac:dyDescent="0.2">
      <c r="A21" s="13" t="s">
        <v>118</v>
      </c>
      <c r="B21" s="14">
        <v>4370</v>
      </c>
      <c r="C21" s="14">
        <v>11610</v>
      </c>
      <c r="D21" s="14">
        <v>56290</v>
      </c>
      <c r="E21" s="14">
        <v>42670</v>
      </c>
      <c r="F21" s="14">
        <v>114940</v>
      </c>
    </row>
    <row r="22" spans="1:6" ht="15.6" customHeight="1" x14ac:dyDescent="0.2">
      <c r="A22" s="13" t="s">
        <v>119</v>
      </c>
      <c r="B22" s="14">
        <v>4340</v>
      </c>
      <c r="C22" s="14">
        <v>11490</v>
      </c>
      <c r="D22" s="14">
        <v>56560</v>
      </c>
      <c r="E22" s="14">
        <v>43110</v>
      </c>
      <c r="F22" s="14">
        <v>115490</v>
      </c>
    </row>
    <row r="23" spans="1:6" ht="15.6" customHeight="1" x14ac:dyDescent="0.2">
      <c r="A23" s="13" t="s">
        <v>120</v>
      </c>
      <c r="B23" s="14">
        <v>4390</v>
      </c>
      <c r="C23" s="14">
        <v>11500</v>
      </c>
      <c r="D23" s="14">
        <v>57020</v>
      </c>
      <c r="E23" s="14">
        <v>43560</v>
      </c>
      <c r="F23" s="14">
        <v>116470</v>
      </c>
    </row>
    <row r="24" spans="1:6" ht="15.6" customHeight="1" x14ac:dyDescent="0.2">
      <c r="A24" s="13" t="s">
        <v>121</v>
      </c>
      <c r="B24" s="14">
        <v>4430</v>
      </c>
      <c r="C24" s="14">
        <v>11650</v>
      </c>
      <c r="D24" s="14">
        <v>57760</v>
      </c>
      <c r="E24" s="14">
        <v>44210</v>
      </c>
      <c r="F24" s="14">
        <v>118040</v>
      </c>
    </row>
    <row r="25" spans="1:6" ht="15.6" customHeight="1" x14ac:dyDescent="0.2">
      <c r="A25" s="13" t="s">
        <v>122</v>
      </c>
      <c r="B25" s="14">
        <v>4530</v>
      </c>
      <c r="C25" s="14">
        <v>12040</v>
      </c>
      <c r="D25" s="14">
        <v>58650</v>
      </c>
      <c r="E25" s="14">
        <v>44820</v>
      </c>
      <c r="F25" s="14">
        <v>120040</v>
      </c>
    </row>
    <row r="26" spans="1:6" ht="15.6" customHeight="1" x14ac:dyDescent="0.2">
      <c r="A26" s="13" t="s">
        <v>123</v>
      </c>
      <c r="B26" s="14">
        <v>4480</v>
      </c>
      <c r="C26" s="14">
        <v>11510</v>
      </c>
      <c r="D26" s="14">
        <v>58340</v>
      </c>
      <c r="E26" s="14">
        <v>44840</v>
      </c>
      <c r="F26" s="14">
        <v>119160</v>
      </c>
    </row>
    <row r="27" spans="1:6" ht="15.6" customHeight="1" x14ac:dyDescent="0.2">
      <c r="A27" s="13" t="s">
        <v>124</v>
      </c>
      <c r="B27" s="14">
        <v>4610</v>
      </c>
      <c r="C27" s="14">
        <v>12140</v>
      </c>
      <c r="D27" s="14">
        <v>58920</v>
      </c>
      <c r="E27" s="14">
        <v>46120</v>
      </c>
      <c r="F27" s="14">
        <v>121780</v>
      </c>
    </row>
    <row r="28" spans="1:6" ht="15.6" customHeight="1" x14ac:dyDescent="0.2">
      <c r="A28" s="13" t="s">
        <v>125</v>
      </c>
      <c r="B28" s="14">
        <v>4640</v>
      </c>
      <c r="C28" s="14">
        <v>12200</v>
      </c>
      <c r="D28" s="14">
        <v>59240</v>
      </c>
      <c r="E28" s="14">
        <v>46710</v>
      </c>
      <c r="F28" s="14">
        <v>122790</v>
      </c>
    </row>
    <row r="29" spans="1:6" ht="15.6" customHeight="1" x14ac:dyDescent="0.2">
      <c r="A29" s="13" t="s">
        <v>126</v>
      </c>
      <c r="B29" s="14">
        <v>4660</v>
      </c>
      <c r="C29" s="14">
        <v>12150</v>
      </c>
      <c r="D29" s="14">
        <v>59880</v>
      </c>
      <c r="E29" s="14">
        <v>47190</v>
      </c>
      <c r="F29" s="14">
        <v>123880</v>
      </c>
    </row>
    <row r="30" spans="1:6" ht="15.6" customHeight="1" x14ac:dyDescent="0.2">
      <c r="A30" s="13" t="s">
        <v>127</v>
      </c>
      <c r="B30" s="14">
        <v>4670</v>
      </c>
      <c r="C30" s="14">
        <v>12270</v>
      </c>
      <c r="D30" s="14">
        <v>60610</v>
      </c>
      <c r="E30" s="14">
        <v>47740</v>
      </c>
      <c r="F30" s="14">
        <v>125290</v>
      </c>
    </row>
    <row r="31" spans="1:6" ht="15.6" customHeight="1" x14ac:dyDescent="0.2">
      <c r="A31" s="13" t="s">
        <v>128</v>
      </c>
      <c r="B31" s="14">
        <v>4820</v>
      </c>
      <c r="C31" s="14">
        <v>12150</v>
      </c>
      <c r="D31" s="14">
        <v>61920</v>
      </c>
      <c r="E31" s="14">
        <v>47410</v>
      </c>
      <c r="F31" s="14">
        <v>126300</v>
      </c>
    </row>
    <row r="32" spans="1:6" ht="15.6" customHeight="1" x14ac:dyDescent="0.2">
      <c r="A32" s="13" t="s">
        <v>129</v>
      </c>
      <c r="B32" s="14">
        <v>4890</v>
      </c>
      <c r="C32" s="14">
        <v>12260</v>
      </c>
      <c r="D32" s="14">
        <v>62200</v>
      </c>
      <c r="E32" s="14">
        <v>48030</v>
      </c>
      <c r="F32" s="14">
        <v>127380</v>
      </c>
    </row>
    <row r="33" spans="1:6" ht="15.6" customHeight="1" x14ac:dyDescent="0.2">
      <c r="A33" s="13" t="s">
        <v>130</v>
      </c>
      <c r="B33" s="14">
        <v>4920</v>
      </c>
      <c r="C33" s="14">
        <v>12290</v>
      </c>
      <c r="D33" s="14">
        <v>62550</v>
      </c>
      <c r="E33" s="14">
        <v>48850</v>
      </c>
      <c r="F33" s="14">
        <v>128610</v>
      </c>
    </row>
    <row r="34" spans="1:6" ht="15.6" customHeight="1" x14ac:dyDescent="0.2">
      <c r="A34" s="13" t="s">
        <v>131</v>
      </c>
      <c r="B34" s="14">
        <v>4900</v>
      </c>
      <c r="C34" s="14">
        <v>12240</v>
      </c>
      <c r="D34" s="14">
        <v>62840</v>
      </c>
      <c r="E34" s="14">
        <v>49460</v>
      </c>
      <c r="F34" s="14">
        <v>129440</v>
      </c>
    </row>
    <row r="35" spans="1:6" ht="15.6" customHeight="1" x14ac:dyDescent="0.2">
      <c r="A35" s="13" t="s">
        <v>132</v>
      </c>
      <c r="B35" s="14">
        <v>4910</v>
      </c>
      <c r="C35" s="14">
        <v>12380</v>
      </c>
      <c r="D35" s="14">
        <v>63290</v>
      </c>
      <c r="E35" s="14">
        <v>50110</v>
      </c>
      <c r="F35" s="14">
        <v>130690</v>
      </c>
    </row>
    <row r="36" spans="1:6" ht="15.6" customHeight="1" x14ac:dyDescent="0.2">
      <c r="A36" s="13" t="s">
        <v>133</v>
      </c>
      <c r="B36" s="14">
        <v>5030</v>
      </c>
      <c r="C36" s="14">
        <v>12990</v>
      </c>
      <c r="D36" s="14">
        <v>64190</v>
      </c>
      <c r="E36" s="14">
        <v>52680</v>
      </c>
      <c r="F36" s="14">
        <v>134880</v>
      </c>
    </row>
    <row r="37" spans="1:6" ht="15.6" customHeight="1" x14ac:dyDescent="0.2">
      <c r="A37" s="13" t="s">
        <v>134</v>
      </c>
      <c r="B37" s="14">
        <v>5170</v>
      </c>
      <c r="C37" s="14">
        <v>13980</v>
      </c>
      <c r="D37" s="14">
        <v>65140</v>
      </c>
      <c r="E37" s="14">
        <v>54800</v>
      </c>
      <c r="F37" s="14">
        <v>139100</v>
      </c>
    </row>
    <row r="38" spans="1:6" ht="15.6" customHeight="1" x14ac:dyDescent="0.2">
      <c r="A38" s="13" t="s">
        <v>135</v>
      </c>
      <c r="B38" s="14">
        <v>5290</v>
      </c>
      <c r="C38" s="14">
        <v>15130</v>
      </c>
      <c r="D38" s="14">
        <v>65230</v>
      </c>
      <c r="E38" s="14">
        <v>56450</v>
      </c>
      <c r="F38" s="14">
        <v>142090</v>
      </c>
    </row>
    <row r="39" spans="1:6" ht="15.6" customHeight="1" x14ac:dyDescent="0.2">
      <c r="A39" s="13" t="s">
        <v>136</v>
      </c>
      <c r="B39" s="14">
        <v>5540</v>
      </c>
      <c r="C39" s="14">
        <v>16920</v>
      </c>
      <c r="D39" s="14">
        <v>66070</v>
      </c>
      <c r="E39" s="14">
        <v>58580</v>
      </c>
      <c r="F39" s="14">
        <v>147120</v>
      </c>
    </row>
    <row r="40" spans="1:6" ht="15.6" customHeight="1" x14ac:dyDescent="0.2">
      <c r="A40" s="13" t="s">
        <v>137</v>
      </c>
      <c r="B40" s="14">
        <v>5590</v>
      </c>
      <c r="C40" s="14">
        <v>18110</v>
      </c>
      <c r="D40" s="14">
        <v>66030</v>
      </c>
      <c r="E40" s="14">
        <v>59750</v>
      </c>
      <c r="F40" s="14">
        <v>149470</v>
      </c>
    </row>
    <row r="41" spans="1:6" ht="15.6" customHeight="1" x14ac:dyDescent="0.2">
      <c r="A41" s="13" t="s">
        <v>138</v>
      </c>
      <c r="B41" s="14">
        <v>5680</v>
      </c>
      <c r="C41" s="14">
        <v>18940</v>
      </c>
      <c r="D41" s="14">
        <v>66720</v>
      </c>
      <c r="E41" s="14">
        <v>59760</v>
      </c>
      <c r="F41" s="14">
        <v>151090</v>
      </c>
    </row>
    <row r="42" spans="1:6" ht="15.6" customHeight="1" x14ac:dyDescent="0.2">
      <c r="A42" s="13" t="s">
        <v>139</v>
      </c>
      <c r="B42" s="14">
        <v>5790</v>
      </c>
      <c r="C42" s="14">
        <v>19820</v>
      </c>
      <c r="D42" s="14">
        <v>67800</v>
      </c>
      <c r="E42" s="14">
        <v>62040</v>
      </c>
      <c r="F42" s="14">
        <v>155440</v>
      </c>
    </row>
    <row r="43" spans="1:6" ht="15.6" customHeight="1" x14ac:dyDescent="0.2">
      <c r="A43" s="13" t="s">
        <v>140</v>
      </c>
      <c r="B43" s="14">
        <v>6080</v>
      </c>
      <c r="C43" s="14">
        <v>19500</v>
      </c>
      <c r="D43" s="14">
        <v>69030</v>
      </c>
      <c r="E43" s="14">
        <v>61660</v>
      </c>
      <c r="F43" s="14">
        <v>156270</v>
      </c>
    </row>
    <row r="44" spans="1:6" ht="15.6" customHeight="1" x14ac:dyDescent="0.2">
      <c r="A44" s="13" t="s">
        <v>141</v>
      </c>
      <c r="B44" s="14">
        <v>6260</v>
      </c>
      <c r="C44" s="14">
        <v>20300</v>
      </c>
      <c r="D44" s="14">
        <v>70040</v>
      </c>
      <c r="E44" s="14">
        <v>65280</v>
      </c>
      <c r="F44" s="14">
        <v>161880</v>
      </c>
    </row>
    <row r="45" spans="1:6" ht="15.6" customHeight="1" x14ac:dyDescent="0.2">
      <c r="A45" s="13" t="s">
        <v>142</v>
      </c>
      <c r="B45" s="14">
        <v>6330</v>
      </c>
      <c r="C45" s="14">
        <v>20340</v>
      </c>
      <c r="D45" s="14">
        <v>70320</v>
      </c>
      <c r="E45" s="14">
        <v>67830</v>
      </c>
      <c r="F45" s="14">
        <v>164820</v>
      </c>
    </row>
    <row r="46" spans="1:6" ht="15.6" customHeight="1" x14ac:dyDescent="0.2">
      <c r="A46" s="13" t="s">
        <v>143</v>
      </c>
      <c r="B46" s="14">
        <v>6420</v>
      </c>
      <c r="C46" s="14">
        <v>20680</v>
      </c>
      <c r="D46" s="14">
        <v>70780</v>
      </c>
      <c r="E46" s="14">
        <v>69620</v>
      </c>
      <c r="F46" s="14">
        <v>167490</v>
      </c>
    </row>
    <row r="47" spans="1:6" ht="15.6" customHeight="1" x14ac:dyDescent="0.2">
      <c r="A47" s="13" t="s">
        <v>144</v>
      </c>
      <c r="B47" s="14">
        <v>6480</v>
      </c>
      <c r="C47" s="14">
        <v>21180</v>
      </c>
      <c r="D47" s="14">
        <v>71650</v>
      </c>
      <c r="E47" s="14">
        <v>70700</v>
      </c>
      <c r="F47" s="14">
        <v>170010</v>
      </c>
    </row>
    <row r="48" spans="1:6" ht="15.6" customHeight="1" x14ac:dyDescent="0.2">
      <c r="A48" s="13" t="s">
        <v>145</v>
      </c>
      <c r="B48" s="14">
        <v>6690</v>
      </c>
      <c r="C48" s="14">
        <v>21740</v>
      </c>
      <c r="D48" s="14">
        <v>72770</v>
      </c>
      <c r="E48" s="14">
        <v>71870</v>
      </c>
      <c r="F48" s="14">
        <v>173070</v>
      </c>
    </row>
    <row r="49" spans="1:6" ht="15.6" customHeight="1" x14ac:dyDescent="0.2">
      <c r="A49" s="13" t="s">
        <v>146</v>
      </c>
      <c r="B49" s="14">
        <v>6880</v>
      </c>
      <c r="C49" s="14">
        <v>22300</v>
      </c>
      <c r="D49" s="14">
        <v>73930</v>
      </c>
      <c r="E49" s="14">
        <v>72900</v>
      </c>
      <c r="F49" s="14">
        <v>176000</v>
      </c>
    </row>
    <row r="50" spans="1:6" ht="15.6" customHeight="1" x14ac:dyDescent="0.2">
      <c r="A50" s="13" t="s">
        <v>147</v>
      </c>
      <c r="B50" s="14">
        <v>6980</v>
      </c>
      <c r="C50" s="14">
        <v>21310</v>
      </c>
      <c r="D50" s="14">
        <v>74080</v>
      </c>
      <c r="E50" s="14">
        <v>71670</v>
      </c>
      <c r="F50" s="14">
        <v>174030</v>
      </c>
    </row>
    <row r="51" spans="1:6" ht="15.6" customHeight="1" x14ac:dyDescent="0.2">
      <c r="A51" s="13" t="s">
        <v>148</v>
      </c>
      <c r="B51" s="14">
        <v>7200</v>
      </c>
      <c r="C51" s="14">
        <v>21480</v>
      </c>
      <c r="D51" s="14">
        <v>75280</v>
      </c>
      <c r="E51" s="14">
        <v>72600</v>
      </c>
      <c r="F51" s="14">
        <v>176560</v>
      </c>
    </row>
    <row r="52" spans="1:6" ht="15.6" customHeight="1" x14ac:dyDescent="0.2">
      <c r="A52" s="13" t="s">
        <v>149</v>
      </c>
      <c r="B52" s="14">
        <v>7650</v>
      </c>
      <c r="C52" s="14">
        <v>21240</v>
      </c>
      <c r="D52" s="14">
        <v>76940</v>
      </c>
      <c r="E52" s="14">
        <v>73030</v>
      </c>
      <c r="F52" s="14">
        <v>178870</v>
      </c>
    </row>
    <row r="53" spans="1:6" ht="15.6" customHeight="1" x14ac:dyDescent="0.2">
      <c r="A53" s="13" t="s">
        <v>150</v>
      </c>
      <c r="B53" s="14">
        <v>7990</v>
      </c>
      <c r="C53" s="14">
        <v>21220</v>
      </c>
      <c r="D53" s="14">
        <v>79070</v>
      </c>
      <c r="E53" s="14">
        <v>73060</v>
      </c>
      <c r="F53" s="14">
        <v>181330</v>
      </c>
    </row>
    <row r="54" spans="1:6" ht="15.6" customHeight="1" x14ac:dyDescent="0.2">
      <c r="A54" s="13" t="s">
        <v>151</v>
      </c>
      <c r="B54" s="14">
        <v>8100</v>
      </c>
      <c r="C54" s="14">
        <v>20970</v>
      </c>
      <c r="D54" s="14">
        <v>81940</v>
      </c>
      <c r="E54" s="14">
        <v>72870</v>
      </c>
      <c r="F54" s="14">
        <v>183880</v>
      </c>
    </row>
    <row r="55" spans="1:6" ht="15.6" customHeight="1" x14ac:dyDescent="0.2">
      <c r="A55" s="13" t="s">
        <v>152</v>
      </c>
      <c r="B55" s="14">
        <v>8640</v>
      </c>
      <c r="C55" s="14">
        <v>20560</v>
      </c>
      <c r="D55" s="14">
        <v>87330</v>
      </c>
      <c r="E55" s="14">
        <v>71510</v>
      </c>
      <c r="F55" s="14">
        <v>188030</v>
      </c>
    </row>
    <row r="56" spans="1:6" ht="15.6" customHeight="1" x14ac:dyDescent="0.2">
      <c r="A56" s="13" t="s">
        <v>153</v>
      </c>
      <c r="B56" s="14">
        <v>9210</v>
      </c>
      <c r="C56" s="14">
        <v>20480</v>
      </c>
      <c r="D56" s="14">
        <v>95540</v>
      </c>
      <c r="E56" s="14">
        <v>71660</v>
      </c>
      <c r="F56" s="14">
        <v>196880</v>
      </c>
    </row>
    <row r="57" spans="1:6" ht="15.6" customHeight="1" x14ac:dyDescent="0.2">
      <c r="A57" s="13" t="s">
        <v>154</v>
      </c>
      <c r="B57" s="14">
        <v>9890</v>
      </c>
      <c r="C57" s="14">
        <v>19950</v>
      </c>
      <c r="D57" s="14">
        <v>106080</v>
      </c>
      <c r="E57" s="14">
        <v>71520</v>
      </c>
      <c r="F57" s="14">
        <v>207450</v>
      </c>
    </row>
    <row r="58" spans="1:6" ht="15.6" customHeight="1" x14ac:dyDescent="0.2">
      <c r="A58" s="13" t="s">
        <v>155</v>
      </c>
      <c r="B58" s="14">
        <v>10300</v>
      </c>
      <c r="C58" s="14">
        <v>20100</v>
      </c>
      <c r="D58" s="14">
        <v>113180</v>
      </c>
      <c r="E58" s="14">
        <v>71780</v>
      </c>
      <c r="F58" s="14">
        <v>215360</v>
      </c>
    </row>
    <row r="59" spans="1:6" ht="15.6" customHeight="1" x14ac:dyDescent="0.2">
      <c r="A59" s="13" t="s">
        <v>156</v>
      </c>
      <c r="B59" s="14">
        <v>10410</v>
      </c>
      <c r="C59" s="14">
        <v>20030</v>
      </c>
      <c r="D59" s="14">
        <v>116910</v>
      </c>
      <c r="E59" s="14">
        <v>71820</v>
      </c>
      <c r="F59" s="14">
        <v>219180</v>
      </c>
    </row>
    <row r="60" spans="1:6" ht="15.6" customHeight="1" x14ac:dyDescent="0.2">
      <c r="A60" s="13" t="s">
        <v>157</v>
      </c>
      <c r="B60" s="14">
        <v>10650</v>
      </c>
      <c r="C60" s="14">
        <v>19970</v>
      </c>
      <c r="D60" s="14">
        <v>121860</v>
      </c>
      <c r="E60" s="14">
        <v>71780</v>
      </c>
      <c r="F60" s="14">
        <v>224260</v>
      </c>
    </row>
    <row r="61" spans="1:6" ht="15.6" customHeight="1" x14ac:dyDescent="0.2">
      <c r="A61" s="13" t="s">
        <v>158</v>
      </c>
      <c r="B61" s="14">
        <v>10690</v>
      </c>
      <c r="C61" s="14">
        <v>20280</v>
      </c>
      <c r="D61" s="14">
        <v>123760</v>
      </c>
      <c r="E61" s="14">
        <v>71760</v>
      </c>
      <c r="F61" s="14">
        <v>226490</v>
      </c>
    </row>
    <row r="62" spans="1:6" ht="15.6" customHeight="1" x14ac:dyDescent="0.2">
      <c r="A62" s="13" t="s">
        <v>159</v>
      </c>
      <c r="B62" s="14">
        <v>10580</v>
      </c>
      <c r="C62" s="14">
        <v>19920</v>
      </c>
      <c r="D62" s="14">
        <v>123690</v>
      </c>
      <c r="E62" s="14">
        <v>72050</v>
      </c>
      <c r="F62" s="14">
        <v>226250</v>
      </c>
    </row>
    <row r="63" spans="1:6" ht="15.6" customHeight="1" x14ac:dyDescent="0.2">
      <c r="A63" s="13" t="s">
        <v>160</v>
      </c>
      <c r="B63" s="14">
        <v>10530</v>
      </c>
      <c r="C63" s="14">
        <v>20300</v>
      </c>
      <c r="D63" s="14">
        <v>123840</v>
      </c>
      <c r="E63" s="14">
        <v>72330</v>
      </c>
      <c r="F63" s="14">
        <v>227010</v>
      </c>
    </row>
    <row r="64" spans="1:6" ht="15.6" customHeight="1" x14ac:dyDescent="0.2">
      <c r="A64" s="13" t="s">
        <v>59</v>
      </c>
      <c r="B64" s="14">
        <v>10490</v>
      </c>
      <c r="C64" s="14">
        <v>20280</v>
      </c>
      <c r="D64" s="14">
        <v>123890</v>
      </c>
      <c r="E64" s="14">
        <v>72140</v>
      </c>
      <c r="F64" s="14">
        <v>226800</v>
      </c>
    </row>
    <row r="65" spans="2:6" ht="15" x14ac:dyDescent="0.2">
      <c r="B65" s="14"/>
      <c r="C65" s="14"/>
      <c r="D65" s="14"/>
      <c r="E65" s="14"/>
      <c r="F65" s="14"/>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66"/>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0" width="22.7109375" customWidth="1"/>
  </cols>
  <sheetData>
    <row r="1" spans="1:9" ht="15.6" customHeight="1" x14ac:dyDescent="0.25">
      <c r="A1" s="10" t="s">
        <v>263</v>
      </c>
      <c r="I1" s="2" t="str">
        <f>HYPERLINK("#'Contents'!A1", "Contents")</f>
        <v>Contents</v>
      </c>
    </row>
    <row r="2" spans="1:9" ht="15.6" customHeight="1" x14ac:dyDescent="0.25">
      <c r="A2" s="10"/>
    </row>
    <row r="3" spans="1:9" ht="30.95" customHeight="1" x14ac:dyDescent="0.2">
      <c r="A3" s="12" t="s">
        <v>100</v>
      </c>
      <c r="B3" s="11" t="s">
        <v>259</v>
      </c>
      <c r="C3" s="11" t="s">
        <v>260</v>
      </c>
      <c r="D3" s="11" t="s">
        <v>261</v>
      </c>
      <c r="E3" s="11" t="s">
        <v>262</v>
      </c>
      <c r="F3" s="11" t="s">
        <v>251</v>
      </c>
    </row>
    <row r="4" spans="1:9" ht="15.6" customHeight="1" x14ac:dyDescent="0.2">
      <c r="A4" s="13" t="s">
        <v>101</v>
      </c>
      <c r="B4" s="15">
        <v>640</v>
      </c>
      <c r="C4" s="15">
        <v>921</v>
      </c>
      <c r="D4" s="15">
        <v>551</v>
      </c>
      <c r="E4" s="15">
        <v>1028</v>
      </c>
      <c r="F4" s="15">
        <v>745</v>
      </c>
    </row>
    <row r="5" spans="1:9" ht="15.6" customHeight="1" x14ac:dyDescent="0.2">
      <c r="A5" s="13" t="s">
        <v>102</v>
      </c>
      <c r="B5" s="15">
        <v>644</v>
      </c>
      <c r="C5" s="15">
        <v>928</v>
      </c>
      <c r="D5" s="15">
        <v>556</v>
      </c>
      <c r="E5" s="15">
        <v>1030</v>
      </c>
      <c r="F5" s="15">
        <v>752</v>
      </c>
    </row>
    <row r="6" spans="1:9" ht="15.6" customHeight="1" x14ac:dyDescent="0.2">
      <c r="A6" s="13" t="s">
        <v>103</v>
      </c>
      <c r="B6" s="15">
        <v>646</v>
      </c>
      <c r="C6" s="15">
        <v>931</v>
      </c>
      <c r="D6" s="15">
        <v>562</v>
      </c>
      <c r="E6" s="15">
        <v>1030</v>
      </c>
      <c r="F6" s="15">
        <v>757</v>
      </c>
    </row>
    <row r="7" spans="1:9" ht="15.6" customHeight="1" x14ac:dyDescent="0.2">
      <c r="A7" s="13" t="s">
        <v>104</v>
      </c>
      <c r="B7" s="15">
        <v>650</v>
      </c>
      <c r="C7" s="15">
        <v>931</v>
      </c>
      <c r="D7" s="15">
        <v>566</v>
      </c>
      <c r="E7" s="15">
        <v>1035</v>
      </c>
      <c r="F7" s="15">
        <v>763</v>
      </c>
    </row>
    <row r="8" spans="1:9" ht="15.6" customHeight="1" x14ac:dyDescent="0.2">
      <c r="A8" s="13" t="s">
        <v>105</v>
      </c>
      <c r="B8" s="15">
        <v>607</v>
      </c>
      <c r="C8" s="15">
        <v>884</v>
      </c>
      <c r="D8" s="15">
        <v>517</v>
      </c>
      <c r="E8" s="15">
        <v>969</v>
      </c>
      <c r="F8" s="15">
        <v>713</v>
      </c>
    </row>
    <row r="9" spans="1:9" ht="15.6" customHeight="1" x14ac:dyDescent="0.2">
      <c r="A9" s="13" t="s">
        <v>106</v>
      </c>
      <c r="B9" s="15">
        <v>601</v>
      </c>
      <c r="C9" s="15">
        <v>878</v>
      </c>
      <c r="D9" s="15">
        <v>507</v>
      </c>
      <c r="E9" s="15">
        <v>953</v>
      </c>
      <c r="F9" s="15">
        <v>705</v>
      </c>
    </row>
    <row r="10" spans="1:9" ht="15.6" customHeight="1" x14ac:dyDescent="0.2">
      <c r="A10" s="13" t="s">
        <v>107</v>
      </c>
      <c r="B10" s="15">
        <v>604</v>
      </c>
      <c r="C10" s="15">
        <v>900</v>
      </c>
      <c r="D10" s="15">
        <v>510</v>
      </c>
      <c r="E10" s="15">
        <v>969</v>
      </c>
      <c r="F10" s="15">
        <v>717</v>
      </c>
    </row>
    <row r="11" spans="1:9" ht="15.6" customHeight="1" x14ac:dyDescent="0.2">
      <c r="A11" s="13" t="s">
        <v>108</v>
      </c>
      <c r="B11" s="15">
        <v>605</v>
      </c>
      <c r="C11" s="15">
        <v>902</v>
      </c>
      <c r="D11" s="15">
        <v>516</v>
      </c>
      <c r="E11" s="15">
        <v>964</v>
      </c>
      <c r="F11" s="15">
        <v>719</v>
      </c>
    </row>
    <row r="12" spans="1:9" ht="15.6" customHeight="1" x14ac:dyDescent="0.2">
      <c r="A12" s="13" t="s">
        <v>109</v>
      </c>
      <c r="B12" s="15">
        <v>607</v>
      </c>
      <c r="C12" s="15">
        <v>903</v>
      </c>
      <c r="D12" s="15">
        <v>519</v>
      </c>
      <c r="E12" s="15">
        <v>972</v>
      </c>
      <c r="F12" s="15">
        <v>725</v>
      </c>
    </row>
    <row r="13" spans="1:9" ht="15.6" customHeight="1" x14ac:dyDescent="0.2">
      <c r="A13" s="13" t="s">
        <v>110</v>
      </c>
      <c r="B13" s="15">
        <v>611</v>
      </c>
      <c r="C13" s="15">
        <v>908</v>
      </c>
      <c r="D13" s="15">
        <v>520</v>
      </c>
      <c r="E13" s="15">
        <v>982</v>
      </c>
      <c r="F13" s="15">
        <v>730</v>
      </c>
    </row>
    <row r="14" spans="1:9" ht="15.6" customHeight="1" x14ac:dyDescent="0.2">
      <c r="A14" s="13" t="s">
        <v>111</v>
      </c>
      <c r="B14" s="15">
        <v>614</v>
      </c>
      <c r="C14" s="15">
        <v>899</v>
      </c>
      <c r="D14" s="15">
        <v>527</v>
      </c>
      <c r="E14" s="15">
        <v>975</v>
      </c>
      <c r="F14" s="15">
        <v>733</v>
      </c>
    </row>
    <row r="15" spans="1:9" ht="15.6" customHeight="1" x14ac:dyDescent="0.2">
      <c r="A15" s="13" t="s">
        <v>112</v>
      </c>
      <c r="B15" s="15">
        <v>623</v>
      </c>
      <c r="C15" s="15">
        <v>916</v>
      </c>
      <c r="D15" s="15">
        <v>538</v>
      </c>
      <c r="E15" s="15">
        <v>994</v>
      </c>
      <c r="F15" s="15">
        <v>749</v>
      </c>
    </row>
    <row r="16" spans="1:9" ht="15.6" customHeight="1" x14ac:dyDescent="0.2">
      <c r="A16" s="13" t="s">
        <v>113</v>
      </c>
      <c r="B16" s="15">
        <v>628</v>
      </c>
      <c r="C16" s="15">
        <v>922</v>
      </c>
      <c r="D16" s="15">
        <v>546</v>
      </c>
      <c r="E16" s="15">
        <v>1004</v>
      </c>
      <c r="F16" s="15">
        <v>759</v>
      </c>
    </row>
    <row r="17" spans="1:6" ht="15.6" customHeight="1" x14ac:dyDescent="0.2">
      <c r="A17" s="13" t="s">
        <v>114</v>
      </c>
      <c r="B17" s="15">
        <v>628</v>
      </c>
      <c r="C17" s="15">
        <v>923</v>
      </c>
      <c r="D17" s="15">
        <v>547</v>
      </c>
      <c r="E17" s="15">
        <v>1001</v>
      </c>
      <c r="F17" s="15">
        <v>758</v>
      </c>
    </row>
    <row r="18" spans="1:6" ht="15.6" customHeight="1" x14ac:dyDescent="0.2">
      <c r="A18" s="13" t="s">
        <v>115</v>
      </c>
      <c r="B18" s="15">
        <v>626</v>
      </c>
      <c r="C18" s="15">
        <v>923</v>
      </c>
      <c r="D18" s="15">
        <v>549</v>
      </c>
      <c r="E18" s="15">
        <v>1005</v>
      </c>
      <c r="F18" s="15">
        <v>760</v>
      </c>
    </row>
    <row r="19" spans="1:6" ht="15.6" customHeight="1" x14ac:dyDescent="0.2">
      <c r="A19" s="13" t="s">
        <v>116</v>
      </c>
      <c r="B19" s="15">
        <v>628</v>
      </c>
      <c r="C19" s="15">
        <v>925</v>
      </c>
      <c r="D19" s="15">
        <v>549</v>
      </c>
      <c r="E19" s="15">
        <v>1007</v>
      </c>
      <c r="F19" s="15">
        <v>759</v>
      </c>
    </row>
    <row r="20" spans="1:6" ht="15.6" customHeight="1" x14ac:dyDescent="0.2">
      <c r="A20" s="13" t="s">
        <v>117</v>
      </c>
      <c r="B20" s="15">
        <v>625</v>
      </c>
      <c r="C20" s="15">
        <v>918</v>
      </c>
      <c r="D20" s="15">
        <v>551</v>
      </c>
      <c r="E20" s="15">
        <v>1001</v>
      </c>
      <c r="F20" s="15">
        <v>757</v>
      </c>
    </row>
    <row r="21" spans="1:6" ht="15.6" customHeight="1" x14ac:dyDescent="0.2">
      <c r="A21" s="13" t="s">
        <v>118</v>
      </c>
      <c r="B21" s="15">
        <v>622</v>
      </c>
      <c r="C21" s="15">
        <v>917</v>
      </c>
      <c r="D21" s="15">
        <v>554</v>
      </c>
      <c r="E21" s="15">
        <v>999</v>
      </c>
      <c r="F21" s="15">
        <v>758</v>
      </c>
    </row>
    <row r="22" spans="1:6" ht="15.6" customHeight="1" x14ac:dyDescent="0.2">
      <c r="A22" s="13" t="s">
        <v>119</v>
      </c>
      <c r="B22" s="15">
        <v>625</v>
      </c>
      <c r="C22" s="15">
        <v>920</v>
      </c>
      <c r="D22" s="15">
        <v>557</v>
      </c>
      <c r="E22" s="15">
        <v>996</v>
      </c>
      <c r="F22" s="15">
        <v>760</v>
      </c>
    </row>
    <row r="23" spans="1:6" ht="15.6" customHeight="1" x14ac:dyDescent="0.2">
      <c r="A23" s="13" t="s">
        <v>120</v>
      </c>
      <c r="B23" s="15">
        <v>625</v>
      </c>
      <c r="C23" s="15">
        <v>923</v>
      </c>
      <c r="D23" s="15">
        <v>561</v>
      </c>
      <c r="E23" s="15">
        <v>995</v>
      </c>
      <c r="F23" s="15">
        <v>761</v>
      </c>
    </row>
    <row r="24" spans="1:6" ht="15.6" customHeight="1" x14ac:dyDescent="0.2">
      <c r="A24" s="13" t="s">
        <v>121</v>
      </c>
      <c r="B24" s="15">
        <v>629</v>
      </c>
      <c r="C24" s="15">
        <v>925</v>
      </c>
      <c r="D24" s="15">
        <v>563</v>
      </c>
      <c r="E24" s="15">
        <v>1001</v>
      </c>
      <c r="F24" s="15">
        <v>765</v>
      </c>
    </row>
    <row r="25" spans="1:6" ht="15.6" customHeight="1" x14ac:dyDescent="0.2">
      <c r="A25" s="13" t="s">
        <v>122</v>
      </c>
      <c r="B25" s="15">
        <v>627</v>
      </c>
      <c r="C25" s="15">
        <v>928</v>
      </c>
      <c r="D25" s="15">
        <v>565</v>
      </c>
      <c r="E25" s="15">
        <v>1009</v>
      </c>
      <c r="F25" s="15">
        <v>770</v>
      </c>
    </row>
    <row r="26" spans="1:6" ht="15.6" customHeight="1" x14ac:dyDescent="0.2">
      <c r="A26" s="13" t="s">
        <v>123</v>
      </c>
      <c r="B26" s="15">
        <v>630</v>
      </c>
      <c r="C26" s="15">
        <v>926</v>
      </c>
      <c r="D26" s="15">
        <v>572</v>
      </c>
      <c r="E26" s="15">
        <v>1005</v>
      </c>
      <c r="F26" s="15">
        <v>771</v>
      </c>
    </row>
    <row r="27" spans="1:6" ht="15.6" customHeight="1" x14ac:dyDescent="0.2">
      <c r="A27" s="13" t="s">
        <v>124</v>
      </c>
      <c r="B27" s="15">
        <v>670</v>
      </c>
      <c r="C27" s="15">
        <v>989</v>
      </c>
      <c r="D27" s="15">
        <v>605</v>
      </c>
      <c r="E27" s="15">
        <v>1071</v>
      </c>
      <c r="F27" s="15">
        <v>822</v>
      </c>
    </row>
    <row r="28" spans="1:6" ht="15.6" customHeight="1" x14ac:dyDescent="0.2">
      <c r="A28" s="13" t="s">
        <v>125</v>
      </c>
      <c r="B28" s="15">
        <v>687</v>
      </c>
      <c r="C28" s="15">
        <v>1017</v>
      </c>
      <c r="D28" s="15">
        <v>621</v>
      </c>
      <c r="E28" s="15">
        <v>1098</v>
      </c>
      <c r="F28" s="15">
        <v>844</v>
      </c>
    </row>
    <row r="29" spans="1:6" ht="15.6" customHeight="1" x14ac:dyDescent="0.2">
      <c r="A29" s="13" t="s">
        <v>126</v>
      </c>
      <c r="B29" s="15">
        <v>691</v>
      </c>
      <c r="C29" s="15">
        <v>1018</v>
      </c>
      <c r="D29" s="15">
        <v>623</v>
      </c>
      <c r="E29" s="15">
        <v>1095</v>
      </c>
      <c r="F29" s="15">
        <v>844</v>
      </c>
    </row>
    <row r="30" spans="1:6" ht="15.6" customHeight="1" x14ac:dyDescent="0.2">
      <c r="A30" s="13" t="s">
        <v>127</v>
      </c>
      <c r="B30" s="15">
        <v>693</v>
      </c>
      <c r="C30" s="15">
        <v>1026</v>
      </c>
      <c r="D30" s="15">
        <v>625</v>
      </c>
      <c r="E30" s="15">
        <v>1106</v>
      </c>
      <c r="F30" s="15">
        <v>850</v>
      </c>
    </row>
    <row r="31" spans="1:6" ht="15.6" customHeight="1" x14ac:dyDescent="0.2">
      <c r="A31" s="13" t="s">
        <v>128</v>
      </c>
      <c r="B31" s="15">
        <v>695</v>
      </c>
      <c r="C31" s="15">
        <v>1010</v>
      </c>
      <c r="D31" s="15">
        <v>625</v>
      </c>
      <c r="E31" s="15">
        <v>1107</v>
      </c>
      <c r="F31" s="15">
        <v>846</v>
      </c>
    </row>
    <row r="32" spans="1:6" ht="15.6" customHeight="1" x14ac:dyDescent="0.2">
      <c r="A32" s="13" t="s">
        <v>129</v>
      </c>
      <c r="B32" s="15">
        <v>694</v>
      </c>
      <c r="C32" s="15">
        <v>1009</v>
      </c>
      <c r="D32" s="15">
        <v>628</v>
      </c>
      <c r="E32" s="15">
        <v>1100</v>
      </c>
      <c r="F32" s="15">
        <v>845</v>
      </c>
    </row>
    <row r="33" spans="1:6" ht="15.6" customHeight="1" x14ac:dyDescent="0.2">
      <c r="A33" s="13" t="s">
        <v>130</v>
      </c>
      <c r="B33" s="15">
        <v>692</v>
      </c>
      <c r="C33" s="15">
        <v>1008</v>
      </c>
      <c r="D33" s="15">
        <v>631</v>
      </c>
      <c r="E33" s="15">
        <v>1097</v>
      </c>
      <c r="F33" s="15">
        <v>847</v>
      </c>
    </row>
    <row r="34" spans="1:6" ht="15.6" customHeight="1" x14ac:dyDescent="0.2">
      <c r="A34" s="13" t="s">
        <v>131</v>
      </c>
      <c r="B34" s="15">
        <v>695</v>
      </c>
      <c r="C34" s="15">
        <v>1010</v>
      </c>
      <c r="D34" s="15">
        <v>634</v>
      </c>
      <c r="E34" s="15">
        <v>1089</v>
      </c>
      <c r="F34" s="15">
        <v>846</v>
      </c>
    </row>
    <row r="35" spans="1:6" ht="15.6" customHeight="1" x14ac:dyDescent="0.2">
      <c r="A35" s="13" t="s">
        <v>132</v>
      </c>
      <c r="B35" s="15">
        <v>697</v>
      </c>
      <c r="C35" s="15">
        <v>1017</v>
      </c>
      <c r="D35" s="15">
        <v>638</v>
      </c>
      <c r="E35" s="15">
        <v>1087</v>
      </c>
      <c r="F35" s="15">
        <v>848</v>
      </c>
    </row>
    <row r="36" spans="1:6" ht="15.6" customHeight="1" x14ac:dyDescent="0.2">
      <c r="A36" s="13" t="s">
        <v>133</v>
      </c>
      <c r="B36" s="15">
        <v>699</v>
      </c>
      <c r="C36" s="15">
        <v>1009</v>
      </c>
      <c r="D36" s="15">
        <v>638</v>
      </c>
      <c r="E36" s="15">
        <v>1086</v>
      </c>
      <c r="F36" s="15">
        <v>851</v>
      </c>
    </row>
    <row r="37" spans="1:6" ht="15.6" customHeight="1" x14ac:dyDescent="0.2">
      <c r="A37" s="13" t="s">
        <v>134</v>
      </c>
      <c r="B37" s="15">
        <v>699</v>
      </c>
      <c r="C37" s="15">
        <v>1005</v>
      </c>
      <c r="D37" s="15">
        <v>638</v>
      </c>
      <c r="E37" s="15">
        <v>1084</v>
      </c>
      <c r="F37" s="15">
        <v>853</v>
      </c>
    </row>
    <row r="38" spans="1:6" ht="15.6" customHeight="1" x14ac:dyDescent="0.2">
      <c r="A38" s="13" t="s">
        <v>135</v>
      </c>
      <c r="B38" s="15">
        <v>705</v>
      </c>
      <c r="C38" s="15">
        <v>989</v>
      </c>
      <c r="D38" s="15">
        <v>644</v>
      </c>
      <c r="E38" s="15">
        <v>1081</v>
      </c>
      <c r="F38" s="15">
        <v>856</v>
      </c>
    </row>
    <row r="39" spans="1:6" ht="15.6" customHeight="1" x14ac:dyDescent="0.2">
      <c r="A39" s="13" t="s">
        <v>136</v>
      </c>
      <c r="B39" s="15">
        <v>740</v>
      </c>
      <c r="C39" s="15">
        <v>1042</v>
      </c>
      <c r="D39" s="15">
        <v>681</v>
      </c>
      <c r="E39" s="15">
        <v>1145</v>
      </c>
      <c r="F39" s="15">
        <v>909</v>
      </c>
    </row>
    <row r="40" spans="1:6" ht="15.6" customHeight="1" x14ac:dyDescent="0.2">
      <c r="A40" s="13" t="s">
        <v>137</v>
      </c>
      <c r="B40" s="15">
        <v>752</v>
      </c>
      <c r="C40" s="15">
        <v>1048</v>
      </c>
      <c r="D40" s="15">
        <v>694</v>
      </c>
      <c r="E40" s="15">
        <v>1159</v>
      </c>
      <c r="F40" s="15">
        <v>925</v>
      </c>
    </row>
    <row r="41" spans="1:6" ht="15.6" customHeight="1" x14ac:dyDescent="0.2">
      <c r="A41" s="13" t="s">
        <v>138</v>
      </c>
      <c r="B41" s="15">
        <v>761</v>
      </c>
      <c r="C41" s="15">
        <v>1056</v>
      </c>
      <c r="D41" s="15">
        <v>697</v>
      </c>
      <c r="E41" s="15">
        <v>1163</v>
      </c>
      <c r="F41" s="15">
        <v>929</v>
      </c>
    </row>
    <row r="42" spans="1:6" ht="15.6" customHeight="1" x14ac:dyDescent="0.2">
      <c r="A42" s="13" t="s">
        <v>139</v>
      </c>
      <c r="B42" s="15">
        <v>763</v>
      </c>
      <c r="C42" s="15">
        <v>1068</v>
      </c>
      <c r="D42" s="15">
        <v>697</v>
      </c>
      <c r="E42" s="15">
        <v>1174</v>
      </c>
      <c r="F42" s="15">
        <v>937</v>
      </c>
    </row>
    <row r="43" spans="1:6" ht="15.6" customHeight="1" x14ac:dyDescent="0.2">
      <c r="A43" s="13" t="s">
        <v>140</v>
      </c>
      <c r="B43" s="15">
        <v>761</v>
      </c>
      <c r="C43" s="15">
        <v>1067</v>
      </c>
      <c r="D43" s="15">
        <v>697</v>
      </c>
      <c r="E43" s="15">
        <v>1184</v>
      </c>
      <c r="F43" s="15">
        <v>938</v>
      </c>
    </row>
    <row r="44" spans="1:6" ht="15.6" customHeight="1" x14ac:dyDescent="0.2">
      <c r="A44" s="13" t="s">
        <v>141</v>
      </c>
      <c r="B44" s="15">
        <v>770</v>
      </c>
      <c r="C44" s="15">
        <v>1091</v>
      </c>
      <c r="D44" s="15">
        <v>699</v>
      </c>
      <c r="E44" s="15">
        <v>1207</v>
      </c>
      <c r="F44" s="15">
        <v>956</v>
      </c>
    </row>
    <row r="45" spans="1:6" ht="15.6" customHeight="1" x14ac:dyDescent="0.2">
      <c r="A45" s="13" t="s">
        <v>142</v>
      </c>
      <c r="B45" s="15">
        <v>772</v>
      </c>
      <c r="C45" s="15">
        <v>1114</v>
      </c>
      <c r="D45" s="15">
        <v>702</v>
      </c>
      <c r="E45" s="15">
        <v>1219</v>
      </c>
      <c r="F45" s="15">
        <v>968</v>
      </c>
    </row>
    <row r="46" spans="1:6" ht="15.6" customHeight="1" x14ac:dyDescent="0.2">
      <c r="A46" s="13" t="s">
        <v>143</v>
      </c>
      <c r="B46" s="15">
        <v>771</v>
      </c>
      <c r="C46" s="15">
        <v>1130</v>
      </c>
      <c r="D46" s="15">
        <v>705</v>
      </c>
      <c r="E46" s="15">
        <v>1226</v>
      </c>
      <c r="F46" s="15">
        <v>977</v>
      </c>
    </row>
    <row r="47" spans="1:6" ht="15.6" customHeight="1" x14ac:dyDescent="0.2">
      <c r="A47" s="13" t="s">
        <v>144</v>
      </c>
      <c r="B47" s="15">
        <v>779</v>
      </c>
      <c r="C47" s="15">
        <v>1153</v>
      </c>
      <c r="D47" s="15">
        <v>708</v>
      </c>
      <c r="E47" s="15">
        <v>1241</v>
      </c>
      <c r="F47" s="15">
        <v>988</v>
      </c>
    </row>
    <row r="48" spans="1:6" ht="15.6" customHeight="1" x14ac:dyDescent="0.2">
      <c r="A48" s="13" t="s">
        <v>145</v>
      </c>
      <c r="B48" s="15">
        <v>780</v>
      </c>
      <c r="C48" s="15">
        <v>1163</v>
      </c>
      <c r="D48" s="15">
        <v>708</v>
      </c>
      <c r="E48" s="15">
        <v>1254</v>
      </c>
      <c r="F48" s="15">
        <v>995</v>
      </c>
    </row>
    <row r="49" spans="1:6" ht="15.6" customHeight="1" x14ac:dyDescent="0.2">
      <c r="A49" s="13" t="s">
        <v>146</v>
      </c>
      <c r="B49" s="15">
        <v>784</v>
      </c>
      <c r="C49" s="15">
        <v>1173</v>
      </c>
      <c r="D49" s="15">
        <v>708</v>
      </c>
      <c r="E49" s="15">
        <v>1261</v>
      </c>
      <c r="F49" s="15">
        <v>999</v>
      </c>
    </row>
    <row r="50" spans="1:6" ht="15.6" customHeight="1" x14ac:dyDescent="0.2">
      <c r="A50" s="13" t="s">
        <v>147</v>
      </c>
      <c r="B50" s="15">
        <v>788</v>
      </c>
      <c r="C50" s="15">
        <v>1179</v>
      </c>
      <c r="D50" s="15">
        <v>713</v>
      </c>
      <c r="E50" s="15">
        <v>1257</v>
      </c>
      <c r="F50" s="15">
        <v>997</v>
      </c>
    </row>
    <row r="51" spans="1:6" ht="15.6" customHeight="1" x14ac:dyDescent="0.2">
      <c r="A51" s="13" t="s">
        <v>148</v>
      </c>
      <c r="B51" s="15">
        <v>804</v>
      </c>
      <c r="C51" s="15">
        <v>1190</v>
      </c>
      <c r="D51" s="15">
        <v>722</v>
      </c>
      <c r="E51" s="15">
        <v>1272</v>
      </c>
      <c r="F51" s="15">
        <v>1008</v>
      </c>
    </row>
    <row r="52" spans="1:6" ht="15.6" customHeight="1" x14ac:dyDescent="0.2">
      <c r="A52" s="13" t="s">
        <v>149</v>
      </c>
      <c r="B52" s="15">
        <v>814</v>
      </c>
      <c r="C52" s="15">
        <v>1191</v>
      </c>
      <c r="D52" s="15">
        <v>725</v>
      </c>
      <c r="E52" s="15">
        <v>1283</v>
      </c>
      <c r="F52" s="15">
        <v>1012</v>
      </c>
    </row>
    <row r="53" spans="1:6" ht="15.6" customHeight="1" x14ac:dyDescent="0.2">
      <c r="A53" s="13" t="s">
        <v>150</v>
      </c>
      <c r="B53" s="15">
        <v>823</v>
      </c>
      <c r="C53" s="15">
        <v>1201</v>
      </c>
      <c r="D53" s="15">
        <v>728</v>
      </c>
      <c r="E53" s="15">
        <v>1287</v>
      </c>
      <c r="F53" s="15">
        <v>1012</v>
      </c>
    </row>
    <row r="54" spans="1:6" ht="15.6" customHeight="1" x14ac:dyDescent="0.2">
      <c r="A54" s="13" t="s">
        <v>151</v>
      </c>
      <c r="B54" s="15">
        <v>828</v>
      </c>
      <c r="C54" s="15">
        <v>1203</v>
      </c>
      <c r="D54" s="15">
        <v>731</v>
      </c>
      <c r="E54" s="15">
        <v>1292</v>
      </c>
      <c r="F54" s="15">
        <v>1011</v>
      </c>
    </row>
    <row r="55" spans="1:6" ht="15.6" customHeight="1" x14ac:dyDescent="0.2">
      <c r="A55" s="13" t="s">
        <v>152</v>
      </c>
      <c r="B55" s="15">
        <v>837</v>
      </c>
      <c r="C55" s="15">
        <v>1195</v>
      </c>
      <c r="D55" s="15">
        <v>740</v>
      </c>
      <c r="E55" s="15">
        <v>1291</v>
      </c>
      <c r="F55" s="15">
        <v>1004</v>
      </c>
    </row>
    <row r="56" spans="1:6" ht="15.6" customHeight="1" x14ac:dyDescent="0.2">
      <c r="A56" s="13" t="s">
        <v>153</v>
      </c>
      <c r="B56" s="15">
        <v>855</v>
      </c>
      <c r="C56" s="15">
        <v>1200</v>
      </c>
      <c r="D56" s="15">
        <v>759</v>
      </c>
      <c r="E56" s="15">
        <v>1285</v>
      </c>
      <c r="F56" s="15">
        <v>1001</v>
      </c>
    </row>
    <row r="57" spans="1:6" ht="15.6" customHeight="1" x14ac:dyDescent="0.2">
      <c r="A57" s="13" t="s">
        <v>154</v>
      </c>
      <c r="B57" s="15">
        <v>867</v>
      </c>
      <c r="C57" s="15">
        <v>1200</v>
      </c>
      <c r="D57" s="15">
        <v>780</v>
      </c>
      <c r="E57" s="15">
        <v>1279</v>
      </c>
      <c r="F57" s="15">
        <v>997</v>
      </c>
    </row>
    <row r="58" spans="1:6" ht="15.6" customHeight="1" x14ac:dyDescent="0.2">
      <c r="A58" s="13" t="s">
        <v>155</v>
      </c>
      <c r="B58" s="15">
        <v>879</v>
      </c>
      <c r="C58" s="15">
        <v>1203</v>
      </c>
      <c r="D58" s="15">
        <v>792</v>
      </c>
      <c r="E58" s="15">
        <v>1281</v>
      </c>
      <c r="F58" s="15">
        <v>997</v>
      </c>
    </row>
    <row r="59" spans="1:6" ht="15.6" customHeight="1" x14ac:dyDescent="0.2">
      <c r="A59" s="13" t="s">
        <v>156</v>
      </c>
      <c r="B59" s="15">
        <v>884</v>
      </c>
      <c r="C59" s="15">
        <v>1210</v>
      </c>
      <c r="D59" s="15">
        <v>796</v>
      </c>
      <c r="E59" s="15">
        <v>1283</v>
      </c>
      <c r="F59" s="15">
        <v>998</v>
      </c>
    </row>
    <row r="60" spans="1:6" ht="15.6" customHeight="1" x14ac:dyDescent="0.2">
      <c r="A60" s="13" t="s">
        <v>157</v>
      </c>
      <c r="B60" s="15">
        <v>887</v>
      </c>
      <c r="C60" s="15">
        <v>1211</v>
      </c>
      <c r="D60" s="15">
        <v>802</v>
      </c>
      <c r="E60" s="15">
        <v>1288</v>
      </c>
      <c r="F60" s="15">
        <v>998</v>
      </c>
    </row>
    <row r="61" spans="1:6" ht="15.6" customHeight="1" x14ac:dyDescent="0.2">
      <c r="A61" s="13" t="s">
        <v>158</v>
      </c>
      <c r="B61" s="15">
        <v>895</v>
      </c>
      <c r="C61" s="15">
        <v>1216</v>
      </c>
      <c r="D61" s="15">
        <v>806</v>
      </c>
      <c r="E61" s="15">
        <v>1293</v>
      </c>
      <c r="F61" s="15">
        <v>1001</v>
      </c>
    </row>
    <row r="62" spans="1:6" ht="15.6" customHeight="1" x14ac:dyDescent="0.2">
      <c r="A62" s="13" t="s">
        <v>159</v>
      </c>
      <c r="B62" s="15">
        <v>897</v>
      </c>
      <c r="C62" s="15">
        <v>1219</v>
      </c>
      <c r="D62" s="15">
        <v>808</v>
      </c>
      <c r="E62" s="15">
        <v>1296</v>
      </c>
      <c r="F62" s="15">
        <v>1003</v>
      </c>
    </row>
    <row r="63" spans="1:6" ht="15.6" customHeight="1" x14ac:dyDescent="0.2">
      <c r="A63" s="13" t="s">
        <v>160</v>
      </c>
      <c r="B63" s="15">
        <v>915</v>
      </c>
      <c r="C63" s="15">
        <v>1323</v>
      </c>
      <c r="D63" s="15">
        <v>823</v>
      </c>
      <c r="E63" s="15">
        <v>1370</v>
      </c>
      <c r="F63" s="15">
        <v>1046</v>
      </c>
    </row>
    <row r="64" spans="1:6" ht="15.6" customHeight="1" x14ac:dyDescent="0.2">
      <c r="A64" s="13" t="s">
        <v>59</v>
      </c>
      <c r="B64" s="15">
        <v>917</v>
      </c>
      <c r="C64" s="15">
        <v>1343</v>
      </c>
      <c r="D64" s="15">
        <v>826</v>
      </c>
      <c r="E64" s="15">
        <v>1390</v>
      </c>
      <c r="F64" s="15">
        <v>1056</v>
      </c>
    </row>
    <row r="65" spans="2:6" ht="15" x14ac:dyDescent="0.2">
      <c r="B65" s="15"/>
      <c r="C65" s="15"/>
      <c r="D65" s="15"/>
      <c r="E65" s="15"/>
      <c r="F65" s="15"/>
    </row>
    <row r="66" spans="2:6" ht="15" x14ac:dyDescent="0.2">
      <c r="B66" s="15"/>
      <c r="C66" s="15"/>
      <c r="D66" s="15"/>
      <c r="E66" s="15"/>
      <c r="F66" s="15"/>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3" width="22.7109375" customWidth="1"/>
  </cols>
  <sheetData>
    <row r="1" spans="1:9" ht="15.6" customHeight="1" x14ac:dyDescent="0.25">
      <c r="A1" s="10" t="s">
        <v>392</v>
      </c>
      <c r="I1" s="2" t="str">
        <f>HYPERLINK("#'Contents'!A1", "Contents")</f>
        <v>Contents</v>
      </c>
    </row>
    <row r="2" spans="1:9" ht="15.6" customHeight="1" x14ac:dyDescent="0.25">
      <c r="A2" s="10"/>
    </row>
    <row r="3" spans="1:9" ht="30.95" customHeight="1" x14ac:dyDescent="0.2">
      <c r="A3" s="12" t="s">
        <v>100</v>
      </c>
      <c r="B3" s="11" t="s">
        <v>264</v>
      </c>
      <c r="C3" s="11" t="s">
        <v>265</v>
      </c>
      <c r="D3" s="11" t="s">
        <v>266</v>
      </c>
      <c r="E3" s="11" t="s">
        <v>267</v>
      </c>
      <c r="F3" s="11" t="s">
        <v>268</v>
      </c>
      <c r="G3" s="11" t="s">
        <v>269</v>
      </c>
      <c r="H3" s="11" t="s">
        <v>270</v>
      </c>
      <c r="I3" s="11" t="s">
        <v>252</v>
      </c>
    </row>
    <row r="4" spans="1:9" ht="15.6" customHeight="1" x14ac:dyDescent="0.2">
      <c r="A4" s="13" t="s">
        <v>101</v>
      </c>
      <c r="B4" s="14">
        <v>55220</v>
      </c>
      <c r="C4" s="14">
        <v>43670</v>
      </c>
      <c r="D4" s="14">
        <v>26690</v>
      </c>
      <c r="E4" s="14">
        <v>12550</v>
      </c>
      <c r="F4" s="14">
        <v>4660</v>
      </c>
      <c r="G4" s="14">
        <v>3700</v>
      </c>
      <c r="H4" s="14">
        <v>21950</v>
      </c>
      <c r="I4" s="14">
        <v>102970</v>
      </c>
    </row>
    <row r="5" spans="1:9" ht="15.6" customHeight="1" x14ac:dyDescent="0.2">
      <c r="A5" s="13" t="s">
        <v>102</v>
      </c>
      <c r="B5" s="14">
        <v>55920</v>
      </c>
      <c r="C5" s="14">
        <v>44510</v>
      </c>
      <c r="D5" s="14">
        <v>27500</v>
      </c>
      <c r="E5" s="14">
        <v>12840</v>
      </c>
      <c r="F5" s="14">
        <v>4840</v>
      </c>
      <c r="G5" s="14">
        <v>3870</v>
      </c>
      <c r="H5" s="14">
        <v>21400</v>
      </c>
      <c r="I5" s="14">
        <v>103660</v>
      </c>
    </row>
    <row r="6" spans="1:9" ht="15.6" customHeight="1" x14ac:dyDescent="0.2">
      <c r="A6" s="13" t="s">
        <v>103</v>
      </c>
      <c r="B6" s="14">
        <v>55980</v>
      </c>
      <c r="C6" s="14">
        <v>44600</v>
      </c>
      <c r="D6" s="14">
        <v>28160</v>
      </c>
      <c r="E6" s="14">
        <v>13050</v>
      </c>
      <c r="F6" s="14">
        <v>4940</v>
      </c>
      <c r="G6" s="14">
        <v>3790</v>
      </c>
      <c r="H6" s="14">
        <v>20630</v>
      </c>
      <c r="I6" s="14">
        <v>103060</v>
      </c>
    </row>
    <row r="7" spans="1:9" ht="15.6" customHeight="1" x14ac:dyDescent="0.2">
      <c r="A7" s="13" t="s">
        <v>104</v>
      </c>
      <c r="B7" s="14">
        <v>56650</v>
      </c>
      <c r="C7" s="14">
        <v>45300</v>
      </c>
      <c r="D7" s="14">
        <v>28980</v>
      </c>
      <c r="E7" s="14">
        <v>13450</v>
      </c>
      <c r="F7" s="14">
        <v>5030</v>
      </c>
      <c r="G7" s="14">
        <v>4160</v>
      </c>
      <c r="H7" s="14">
        <v>20090</v>
      </c>
      <c r="I7" s="14">
        <v>104000</v>
      </c>
    </row>
    <row r="8" spans="1:9" ht="15.6" customHeight="1" x14ac:dyDescent="0.2">
      <c r="A8" s="13" t="s">
        <v>105</v>
      </c>
      <c r="B8" s="14">
        <v>56420</v>
      </c>
      <c r="C8" s="14">
        <v>45220</v>
      </c>
      <c r="D8" s="14">
        <v>29660</v>
      </c>
      <c r="E8" s="14">
        <v>13570</v>
      </c>
      <c r="F8" s="14">
        <v>5200</v>
      </c>
      <c r="G8" s="14">
        <v>4280</v>
      </c>
      <c r="H8" s="14">
        <v>18060</v>
      </c>
      <c r="I8" s="14">
        <v>101500</v>
      </c>
    </row>
    <row r="9" spans="1:9" ht="15.6" customHeight="1" x14ac:dyDescent="0.2">
      <c r="A9" s="13" t="s">
        <v>106</v>
      </c>
      <c r="B9" s="14">
        <v>56930</v>
      </c>
      <c r="C9" s="14">
        <v>45850</v>
      </c>
      <c r="D9" s="14">
        <v>30340</v>
      </c>
      <c r="E9" s="14">
        <v>13930</v>
      </c>
      <c r="F9" s="14">
        <v>5420</v>
      </c>
      <c r="G9" s="14">
        <v>4470</v>
      </c>
      <c r="H9" s="14">
        <v>16920</v>
      </c>
      <c r="I9" s="14">
        <v>101200</v>
      </c>
    </row>
    <row r="10" spans="1:9" ht="15.6" customHeight="1" x14ac:dyDescent="0.2">
      <c r="A10" s="13" t="s">
        <v>107</v>
      </c>
      <c r="B10" s="14">
        <v>58470</v>
      </c>
      <c r="C10" s="14">
        <v>47320</v>
      </c>
      <c r="D10" s="14">
        <v>31200</v>
      </c>
      <c r="E10" s="14">
        <v>14330</v>
      </c>
      <c r="F10" s="14">
        <v>5620</v>
      </c>
      <c r="G10" s="14">
        <v>4570</v>
      </c>
      <c r="H10" s="14">
        <v>16280</v>
      </c>
      <c r="I10" s="14">
        <v>102970</v>
      </c>
    </row>
    <row r="11" spans="1:9" ht="15.6" customHeight="1" x14ac:dyDescent="0.2">
      <c r="A11" s="13" t="s">
        <v>108</v>
      </c>
      <c r="B11" s="14">
        <v>58690</v>
      </c>
      <c r="C11" s="14">
        <v>47550</v>
      </c>
      <c r="D11" s="14">
        <v>32100</v>
      </c>
      <c r="E11" s="14">
        <v>14550</v>
      </c>
      <c r="F11" s="14">
        <v>5730</v>
      </c>
      <c r="G11" s="14">
        <v>4520</v>
      </c>
      <c r="H11" s="14">
        <v>15890</v>
      </c>
      <c r="I11" s="14">
        <v>103190</v>
      </c>
    </row>
    <row r="12" spans="1:9" ht="15.6" customHeight="1" x14ac:dyDescent="0.2">
      <c r="A12" s="13" t="s">
        <v>109</v>
      </c>
      <c r="B12" s="14">
        <v>59600</v>
      </c>
      <c r="C12" s="14">
        <v>48190</v>
      </c>
      <c r="D12" s="14">
        <v>32960</v>
      </c>
      <c r="E12" s="14">
        <v>14930</v>
      </c>
      <c r="F12" s="14">
        <v>5930</v>
      </c>
      <c r="G12" s="14">
        <v>4810</v>
      </c>
      <c r="H12" s="14">
        <v>15550</v>
      </c>
      <c r="I12" s="14">
        <v>104250</v>
      </c>
    </row>
    <row r="13" spans="1:9" ht="15.6" customHeight="1" x14ac:dyDescent="0.2">
      <c r="A13" s="13" t="s">
        <v>110</v>
      </c>
      <c r="B13" s="14">
        <v>60730</v>
      </c>
      <c r="C13" s="14">
        <v>49390</v>
      </c>
      <c r="D13" s="14">
        <v>33800</v>
      </c>
      <c r="E13" s="14">
        <v>15310</v>
      </c>
      <c r="F13" s="14">
        <v>6140</v>
      </c>
      <c r="G13" s="14">
        <v>5000</v>
      </c>
      <c r="H13" s="14">
        <v>15490</v>
      </c>
      <c r="I13" s="14">
        <v>106200</v>
      </c>
    </row>
    <row r="14" spans="1:9" ht="15.6" customHeight="1" x14ac:dyDescent="0.2">
      <c r="A14" s="13" t="s">
        <v>111</v>
      </c>
      <c r="B14" s="14">
        <v>60970</v>
      </c>
      <c r="C14" s="14">
        <v>49740</v>
      </c>
      <c r="D14" s="14">
        <v>34540</v>
      </c>
      <c r="E14" s="14">
        <v>15590</v>
      </c>
      <c r="F14" s="14">
        <v>6330</v>
      </c>
      <c r="G14" s="14">
        <v>5130</v>
      </c>
      <c r="H14" s="14">
        <v>14780</v>
      </c>
      <c r="I14" s="14">
        <v>105900</v>
      </c>
    </row>
    <row r="15" spans="1:9" ht="15.6" customHeight="1" x14ac:dyDescent="0.2">
      <c r="A15" s="13" t="s">
        <v>112</v>
      </c>
      <c r="B15" s="14">
        <v>61810</v>
      </c>
      <c r="C15" s="14">
        <v>50760</v>
      </c>
      <c r="D15" s="14">
        <v>35310</v>
      </c>
      <c r="E15" s="14">
        <v>15860</v>
      </c>
      <c r="F15" s="14">
        <v>6550</v>
      </c>
      <c r="G15" s="14">
        <v>5280</v>
      </c>
      <c r="H15" s="14">
        <v>14530</v>
      </c>
      <c r="I15" s="14">
        <v>107160</v>
      </c>
    </row>
    <row r="16" spans="1:9" ht="15.6" customHeight="1" x14ac:dyDescent="0.2">
      <c r="A16" s="13" t="s">
        <v>113</v>
      </c>
      <c r="B16" s="14">
        <v>62550</v>
      </c>
      <c r="C16" s="14">
        <v>51690</v>
      </c>
      <c r="D16" s="14">
        <v>36170</v>
      </c>
      <c r="E16" s="14">
        <v>16210</v>
      </c>
      <c r="F16" s="14">
        <v>6780</v>
      </c>
      <c r="G16" s="14">
        <v>5460</v>
      </c>
      <c r="H16" s="14">
        <v>14270</v>
      </c>
      <c r="I16" s="14">
        <v>108380</v>
      </c>
    </row>
    <row r="17" spans="1:9" ht="15.6" customHeight="1" x14ac:dyDescent="0.2">
      <c r="A17" s="13" t="s">
        <v>114</v>
      </c>
      <c r="B17" s="14">
        <v>63200</v>
      </c>
      <c r="C17" s="14">
        <v>52340</v>
      </c>
      <c r="D17" s="14">
        <v>36960</v>
      </c>
      <c r="E17" s="14">
        <v>16550</v>
      </c>
      <c r="F17" s="14">
        <v>6970</v>
      </c>
      <c r="G17" s="14">
        <v>5540</v>
      </c>
      <c r="H17" s="14">
        <v>14520</v>
      </c>
      <c r="I17" s="14">
        <v>109990</v>
      </c>
    </row>
    <row r="18" spans="1:9" ht="15.6" customHeight="1" x14ac:dyDescent="0.2">
      <c r="A18" s="13" t="s">
        <v>115</v>
      </c>
      <c r="B18" s="14">
        <v>63710</v>
      </c>
      <c r="C18" s="14">
        <v>52850</v>
      </c>
      <c r="D18" s="14">
        <v>37660</v>
      </c>
      <c r="E18" s="14">
        <v>16840</v>
      </c>
      <c r="F18" s="14">
        <v>7140</v>
      </c>
      <c r="G18" s="14">
        <v>5360</v>
      </c>
      <c r="H18" s="14">
        <v>14760</v>
      </c>
      <c r="I18" s="14">
        <v>111180</v>
      </c>
    </row>
    <row r="19" spans="1:9" ht="15.6" customHeight="1" x14ac:dyDescent="0.2">
      <c r="A19" s="13" t="s">
        <v>116</v>
      </c>
      <c r="B19" s="14">
        <v>64360</v>
      </c>
      <c r="C19" s="14">
        <v>52990</v>
      </c>
      <c r="D19" s="14">
        <v>38530</v>
      </c>
      <c r="E19" s="14">
        <v>17170</v>
      </c>
      <c r="F19" s="14">
        <v>7240</v>
      </c>
      <c r="G19" s="14">
        <v>5650</v>
      </c>
      <c r="H19" s="14">
        <v>15120</v>
      </c>
      <c r="I19" s="14">
        <v>112790</v>
      </c>
    </row>
    <row r="20" spans="1:9" ht="15.6" customHeight="1" x14ac:dyDescent="0.2">
      <c r="A20" s="13" t="s">
        <v>117</v>
      </c>
      <c r="B20" s="14">
        <v>65090</v>
      </c>
      <c r="C20" s="14">
        <v>53720</v>
      </c>
      <c r="D20" s="14">
        <v>39470</v>
      </c>
      <c r="E20" s="14">
        <v>17600</v>
      </c>
      <c r="F20" s="14">
        <v>7530</v>
      </c>
      <c r="G20" s="14">
        <v>5770</v>
      </c>
      <c r="H20" s="14">
        <v>14870</v>
      </c>
      <c r="I20" s="14">
        <v>113950</v>
      </c>
    </row>
    <row r="21" spans="1:9" ht="15.6" customHeight="1" x14ac:dyDescent="0.2">
      <c r="A21" s="13" t="s">
        <v>118</v>
      </c>
      <c r="B21" s="14">
        <v>65730</v>
      </c>
      <c r="C21" s="14">
        <v>54280</v>
      </c>
      <c r="D21" s="14">
        <v>40270</v>
      </c>
      <c r="E21" s="14">
        <v>17980</v>
      </c>
      <c r="F21" s="14">
        <v>7770</v>
      </c>
      <c r="G21" s="14">
        <v>5860</v>
      </c>
      <c r="H21" s="14">
        <v>14700</v>
      </c>
      <c r="I21" s="14">
        <v>114940</v>
      </c>
    </row>
    <row r="22" spans="1:9" ht="15.6" customHeight="1" x14ac:dyDescent="0.2">
      <c r="A22" s="13" t="s">
        <v>119</v>
      </c>
      <c r="B22" s="14">
        <v>66170</v>
      </c>
      <c r="C22" s="14">
        <v>54600</v>
      </c>
      <c r="D22" s="14">
        <v>41070</v>
      </c>
      <c r="E22" s="14">
        <v>18270</v>
      </c>
      <c r="F22" s="14">
        <v>7940</v>
      </c>
      <c r="G22" s="14">
        <v>5870</v>
      </c>
      <c r="H22" s="14">
        <v>14500</v>
      </c>
      <c r="I22" s="14">
        <v>115490</v>
      </c>
    </row>
    <row r="23" spans="1:9" ht="15.6" customHeight="1" x14ac:dyDescent="0.2">
      <c r="A23" s="13" t="s">
        <v>120</v>
      </c>
      <c r="B23" s="14">
        <v>66610</v>
      </c>
      <c r="C23" s="14">
        <v>55060</v>
      </c>
      <c r="D23" s="14">
        <v>42010</v>
      </c>
      <c r="E23" s="14">
        <v>18520</v>
      </c>
      <c r="F23" s="14">
        <v>8120</v>
      </c>
      <c r="G23" s="14">
        <v>5780</v>
      </c>
      <c r="H23" s="14">
        <v>14450</v>
      </c>
      <c r="I23" s="14">
        <v>116470</v>
      </c>
    </row>
    <row r="24" spans="1:9" ht="15.6" customHeight="1" x14ac:dyDescent="0.2">
      <c r="A24" s="13" t="s">
        <v>121</v>
      </c>
      <c r="B24" s="14">
        <v>67470</v>
      </c>
      <c r="C24" s="14">
        <v>55860</v>
      </c>
      <c r="D24" s="14">
        <v>42890</v>
      </c>
      <c r="E24" s="14">
        <v>18880</v>
      </c>
      <c r="F24" s="14">
        <v>8360</v>
      </c>
      <c r="G24" s="14">
        <v>6050</v>
      </c>
      <c r="H24" s="14">
        <v>14430</v>
      </c>
      <c r="I24" s="14">
        <v>118040</v>
      </c>
    </row>
    <row r="25" spans="1:9" ht="15.6" customHeight="1" x14ac:dyDescent="0.2">
      <c r="A25" s="13" t="s">
        <v>122</v>
      </c>
      <c r="B25" s="14">
        <v>68680</v>
      </c>
      <c r="C25" s="14">
        <v>56860</v>
      </c>
      <c r="D25" s="14">
        <v>43850</v>
      </c>
      <c r="E25" s="14">
        <v>19340</v>
      </c>
      <c r="F25" s="14">
        <v>8610</v>
      </c>
      <c r="G25" s="14">
        <v>6200</v>
      </c>
      <c r="H25" s="14">
        <v>14480</v>
      </c>
      <c r="I25" s="14">
        <v>120040</v>
      </c>
    </row>
    <row r="26" spans="1:9" ht="15.6" customHeight="1" x14ac:dyDescent="0.2">
      <c r="A26" s="13" t="s">
        <v>123</v>
      </c>
      <c r="B26" s="14">
        <v>68600</v>
      </c>
      <c r="C26" s="14">
        <v>56350</v>
      </c>
      <c r="D26" s="14">
        <v>44370</v>
      </c>
      <c r="E26" s="14">
        <v>19560</v>
      </c>
      <c r="F26" s="14">
        <v>8740</v>
      </c>
      <c r="G26" s="14">
        <v>6150</v>
      </c>
      <c r="H26" s="14">
        <v>14060</v>
      </c>
      <c r="I26" s="14">
        <v>119160</v>
      </c>
    </row>
    <row r="27" spans="1:9" ht="15.6" customHeight="1" x14ac:dyDescent="0.2">
      <c r="A27" s="13" t="s">
        <v>124</v>
      </c>
      <c r="B27" s="14">
        <v>69910</v>
      </c>
      <c r="C27" s="14">
        <v>58250</v>
      </c>
      <c r="D27" s="14">
        <v>45370</v>
      </c>
      <c r="E27" s="14">
        <v>20040</v>
      </c>
      <c r="F27" s="14">
        <v>9040</v>
      </c>
      <c r="G27" s="14">
        <v>6390</v>
      </c>
      <c r="H27" s="14">
        <v>13970</v>
      </c>
      <c r="I27" s="14">
        <v>121780</v>
      </c>
    </row>
    <row r="28" spans="1:9" ht="15.6" customHeight="1" x14ac:dyDescent="0.2">
      <c r="A28" s="13" t="s">
        <v>125</v>
      </c>
      <c r="B28" s="14">
        <v>70410</v>
      </c>
      <c r="C28" s="14">
        <v>58910</v>
      </c>
      <c r="D28" s="14">
        <v>46230</v>
      </c>
      <c r="E28" s="14">
        <v>20450</v>
      </c>
      <c r="F28" s="14">
        <v>9310</v>
      </c>
      <c r="G28" s="14">
        <v>6510</v>
      </c>
      <c r="H28" s="14">
        <v>13780</v>
      </c>
      <c r="I28" s="14">
        <v>122790</v>
      </c>
    </row>
    <row r="29" spans="1:9" ht="15.6" customHeight="1" x14ac:dyDescent="0.2">
      <c r="A29" s="13" t="s">
        <v>126</v>
      </c>
      <c r="B29" s="14">
        <v>70920</v>
      </c>
      <c r="C29" s="14">
        <v>59340</v>
      </c>
      <c r="D29" s="14">
        <v>47090</v>
      </c>
      <c r="E29" s="14">
        <v>20840</v>
      </c>
      <c r="F29" s="14">
        <v>9540</v>
      </c>
      <c r="G29" s="14">
        <v>6620</v>
      </c>
      <c r="H29" s="14">
        <v>13810</v>
      </c>
      <c r="I29" s="14">
        <v>123880</v>
      </c>
    </row>
    <row r="30" spans="1:9" ht="15.6" customHeight="1" x14ac:dyDescent="0.2">
      <c r="A30" s="13" t="s">
        <v>127</v>
      </c>
      <c r="B30" s="14">
        <v>71410</v>
      </c>
      <c r="C30" s="14">
        <v>60000</v>
      </c>
      <c r="D30" s="14">
        <v>47890</v>
      </c>
      <c r="E30" s="14">
        <v>21200</v>
      </c>
      <c r="F30" s="14">
        <v>9790</v>
      </c>
      <c r="G30" s="14">
        <v>6290</v>
      </c>
      <c r="H30" s="14">
        <v>14010</v>
      </c>
      <c r="I30" s="14">
        <v>125290</v>
      </c>
    </row>
    <row r="31" spans="1:9" ht="15.6" customHeight="1" x14ac:dyDescent="0.2">
      <c r="A31" s="13" t="s">
        <v>128</v>
      </c>
      <c r="B31" s="14">
        <v>71820</v>
      </c>
      <c r="C31" s="14">
        <v>59560</v>
      </c>
      <c r="D31" s="14">
        <v>48650</v>
      </c>
      <c r="E31" s="14">
        <v>21460</v>
      </c>
      <c r="F31" s="14">
        <v>9830</v>
      </c>
      <c r="G31" s="14">
        <v>6660</v>
      </c>
      <c r="H31" s="14">
        <v>14260</v>
      </c>
      <c r="I31" s="14">
        <v>126300</v>
      </c>
    </row>
    <row r="32" spans="1:9" ht="15.6" customHeight="1" x14ac:dyDescent="0.2">
      <c r="A32" s="13" t="s">
        <v>129</v>
      </c>
      <c r="B32" s="14">
        <v>72550</v>
      </c>
      <c r="C32" s="14">
        <v>60290</v>
      </c>
      <c r="D32" s="14">
        <v>49640</v>
      </c>
      <c r="E32" s="14">
        <v>21800</v>
      </c>
      <c r="F32" s="14">
        <v>10100</v>
      </c>
      <c r="G32" s="14">
        <v>6730</v>
      </c>
      <c r="H32" s="14">
        <v>13920</v>
      </c>
      <c r="I32" s="14">
        <v>127380</v>
      </c>
    </row>
    <row r="33" spans="1:9" ht="15.6" customHeight="1" x14ac:dyDescent="0.2">
      <c r="A33" s="13" t="s">
        <v>130</v>
      </c>
      <c r="B33" s="14">
        <v>73350</v>
      </c>
      <c r="C33" s="14">
        <v>61140</v>
      </c>
      <c r="D33" s="14">
        <v>50420</v>
      </c>
      <c r="E33" s="14">
        <v>22400</v>
      </c>
      <c r="F33" s="14">
        <v>10480</v>
      </c>
      <c r="G33" s="14">
        <v>6860</v>
      </c>
      <c r="H33" s="14">
        <v>13730</v>
      </c>
      <c r="I33" s="14">
        <v>128610</v>
      </c>
    </row>
    <row r="34" spans="1:9" ht="15.6" customHeight="1" x14ac:dyDescent="0.2">
      <c r="A34" s="13" t="s">
        <v>131</v>
      </c>
      <c r="B34" s="14">
        <v>73860</v>
      </c>
      <c r="C34" s="14">
        <v>61710</v>
      </c>
      <c r="D34" s="14">
        <v>51210</v>
      </c>
      <c r="E34" s="14">
        <v>22780</v>
      </c>
      <c r="F34" s="14">
        <v>10730</v>
      </c>
      <c r="G34" s="14">
        <v>6870</v>
      </c>
      <c r="H34" s="14">
        <v>13590</v>
      </c>
      <c r="I34" s="14">
        <v>129440</v>
      </c>
    </row>
    <row r="35" spans="1:9" ht="15.6" customHeight="1" x14ac:dyDescent="0.2">
      <c r="A35" s="13" t="s">
        <v>132</v>
      </c>
      <c r="B35" s="14">
        <v>74260</v>
      </c>
      <c r="C35" s="14">
        <v>62500</v>
      </c>
      <c r="D35" s="14">
        <v>52020</v>
      </c>
      <c r="E35" s="14">
        <v>23110</v>
      </c>
      <c r="F35" s="14">
        <v>11000</v>
      </c>
      <c r="G35" s="14">
        <v>6820</v>
      </c>
      <c r="H35" s="14">
        <v>13490</v>
      </c>
      <c r="I35" s="14">
        <v>130690</v>
      </c>
    </row>
    <row r="36" spans="1:9" ht="15.6" customHeight="1" x14ac:dyDescent="0.2">
      <c r="A36" s="13" t="s">
        <v>133</v>
      </c>
      <c r="B36" s="14">
        <v>75750</v>
      </c>
      <c r="C36" s="14">
        <v>65670</v>
      </c>
      <c r="D36" s="14">
        <v>52960</v>
      </c>
      <c r="E36" s="14">
        <v>24140</v>
      </c>
      <c r="F36" s="14">
        <v>11820</v>
      </c>
      <c r="G36" s="14">
        <v>7340</v>
      </c>
      <c r="H36" s="14">
        <v>13750</v>
      </c>
      <c r="I36" s="14">
        <v>134880</v>
      </c>
    </row>
    <row r="37" spans="1:9" ht="15.6" customHeight="1" x14ac:dyDescent="0.2">
      <c r="A37" s="13" t="s">
        <v>134</v>
      </c>
      <c r="B37" s="14">
        <v>77200</v>
      </c>
      <c r="C37" s="14">
        <v>68780</v>
      </c>
      <c r="D37" s="14">
        <v>53870</v>
      </c>
      <c r="E37" s="14">
        <v>25190</v>
      </c>
      <c r="F37" s="14">
        <v>12720</v>
      </c>
      <c r="G37" s="14">
        <v>7700</v>
      </c>
      <c r="H37" s="14">
        <v>14120</v>
      </c>
      <c r="I37" s="14">
        <v>139100</v>
      </c>
    </row>
    <row r="38" spans="1:9" ht="15.6" customHeight="1" x14ac:dyDescent="0.2">
      <c r="A38" s="13" t="s">
        <v>135</v>
      </c>
      <c r="B38" s="14">
        <v>78000</v>
      </c>
      <c r="C38" s="14">
        <v>71570</v>
      </c>
      <c r="D38" s="14">
        <v>54570</v>
      </c>
      <c r="E38" s="14">
        <v>26430</v>
      </c>
      <c r="F38" s="14">
        <v>13700</v>
      </c>
      <c r="G38" s="14">
        <v>7980</v>
      </c>
      <c r="H38" s="14">
        <v>14030</v>
      </c>
      <c r="I38" s="14">
        <v>142090</v>
      </c>
    </row>
    <row r="39" spans="1:9" ht="15.6" customHeight="1" x14ac:dyDescent="0.2">
      <c r="A39" s="13" t="s">
        <v>136</v>
      </c>
      <c r="B39" s="14">
        <v>79830</v>
      </c>
      <c r="C39" s="14">
        <v>75510</v>
      </c>
      <c r="D39" s="14">
        <v>55610</v>
      </c>
      <c r="E39" s="14">
        <v>27920</v>
      </c>
      <c r="F39" s="14">
        <v>14770</v>
      </c>
      <c r="G39" s="14">
        <v>8360</v>
      </c>
      <c r="H39" s="14">
        <v>14120</v>
      </c>
      <c r="I39" s="14">
        <v>147120</v>
      </c>
    </row>
    <row r="40" spans="1:9" ht="15.6" customHeight="1" x14ac:dyDescent="0.2">
      <c r="A40" s="13" t="s">
        <v>137</v>
      </c>
      <c r="B40" s="14">
        <v>80640</v>
      </c>
      <c r="C40" s="14">
        <v>77850</v>
      </c>
      <c r="D40" s="14">
        <v>56580</v>
      </c>
      <c r="E40" s="14">
        <v>29160</v>
      </c>
      <c r="F40" s="14">
        <v>15790</v>
      </c>
      <c r="G40" s="14">
        <v>8600</v>
      </c>
      <c r="H40" s="14">
        <v>13800</v>
      </c>
      <c r="I40" s="14">
        <v>149470</v>
      </c>
    </row>
    <row r="41" spans="1:9" ht="15.6" customHeight="1" x14ac:dyDescent="0.2">
      <c r="A41" s="13" t="s">
        <v>138</v>
      </c>
      <c r="B41" s="14">
        <v>81570</v>
      </c>
      <c r="C41" s="14">
        <v>78690</v>
      </c>
      <c r="D41" s="14">
        <v>57470</v>
      </c>
      <c r="E41" s="14">
        <v>29970</v>
      </c>
      <c r="F41" s="14">
        <v>16440</v>
      </c>
      <c r="G41" s="14">
        <v>8550</v>
      </c>
      <c r="H41" s="14">
        <v>13890</v>
      </c>
      <c r="I41" s="14">
        <v>151090</v>
      </c>
    </row>
    <row r="42" spans="1:9" ht="15.6" customHeight="1" x14ac:dyDescent="0.2">
      <c r="A42" s="13" t="s">
        <v>139</v>
      </c>
      <c r="B42" s="14">
        <v>83450</v>
      </c>
      <c r="C42" s="14">
        <v>81850</v>
      </c>
      <c r="D42" s="14">
        <v>58500</v>
      </c>
      <c r="E42" s="14">
        <v>31360</v>
      </c>
      <c r="F42" s="14">
        <v>17390</v>
      </c>
      <c r="G42" s="14">
        <v>8390</v>
      </c>
      <c r="H42" s="14">
        <v>14270</v>
      </c>
      <c r="I42" s="14">
        <v>155440</v>
      </c>
    </row>
    <row r="43" spans="1:9" ht="15.6" customHeight="1" x14ac:dyDescent="0.2">
      <c r="A43" s="13" t="s">
        <v>140</v>
      </c>
      <c r="B43" s="14">
        <v>85180</v>
      </c>
      <c r="C43" s="14">
        <v>81160</v>
      </c>
      <c r="D43" s="14">
        <v>59320</v>
      </c>
      <c r="E43" s="14">
        <v>32510</v>
      </c>
      <c r="F43" s="14">
        <v>17860</v>
      </c>
      <c r="G43" s="14">
        <v>8690</v>
      </c>
      <c r="H43" s="14">
        <v>14290</v>
      </c>
      <c r="I43" s="14">
        <v>156270</v>
      </c>
    </row>
    <row r="44" spans="1:9" ht="15.6" customHeight="1" x14ac:dyDescent="0.2">
      <c r="A44" s="13" t="s">
        <v>141</v>
      </c>
      <c r="B44" s="14">
        <v>88880</v>
      </c>
      <c r="C44" s="14">
        <v>85580</v>
      </c>
      <c r="D44" s="14">
        <v>61100</v>
      </c>
      <c r="E44" s="14">
        <v>34880</v>
      </c>
      <c r="F44" s="14">
        <v>19640</v>
      </c>
      <c r="G44" s="14">
        <v>8870</v>
      </c>
      <c r="H44" s="14">
        <v>14260</v>
      </c>
      <c r="I44" s="14">
        <v>161880</v>
      </c>
    </row>
    <row r="45" spans="1:9" ht="15.6" customHeight="1" x14ac:dyDescent="0.2">
      <c r="A45" s="13" t="s">
        <v>142</v>
      </c>
      <c r="B45" s="14">
        <v>91870</v>
      </c>
      <c r="C45" s="14">
        <v>88180</v>
      </c>
      <c r="D45" s="14">
        <v>62990</v>
      </c>
      <c r="E45" s="14">
        <v>37160</v>
      </c>
      <c r="F45" s="14">
        <v>21480</v>
      </c>
      <c r="G45" s="14">
        <v>8910</v>
      </c>
      <c r="H45" s="14">
        <v>14140</v>
      </c>
      <c r="I45" s="14">
        <v>164820</v>
      </c>
    </row>
    <row r="46" spans="1:9" ht="15.6" customHeight="1" x14ac:dyDescent="0.2">
      <c r="A46" s="13" t="s">
        <v>143</v>
      </c>
      <c r="B46" s="14">
        <v>94120</v>
      </c>
      <c r="C46" s="14">
        <v>90290</v>
      </c>
      <c r="D46" s="14">
        <v>65600</v>
      </c>
      <c r="E46" s="14">
        <v>38250</v>
      </c>
      <c r="F46" s="14">
        <v>22500</v>
      </c>
      <c r="G46" s="14">
        <v>8790</v>
      </c>
      <c r="H46" s="14">
        <v>14020</v>
      </c>
      <c r="I46" s="14">
        <v>167490</v>
      </c>
    </row>
    <row r="47" spans="1:9" ht="15.6" customHeight="1" x14ac:dyDescent="0.2">
      <c r="A47" s="13" t="s">
        <v>144</v>
      </c>
      <c r="B47" s="14">
        <v>95530</v>
      </c>
      <c r="C47" s="14">
        <v>91880</v>
      </c>
      <c r="D47" s="14">
        <v>67860</v>
      </c>
      <c r="E47" s="14">
        <v>38700</v>
      </c>
      <c r="F47" s="14">
        <v>23080</v>
      </c>
      <c r="G47" s="14">
        <v>8750</v>
      </c>
      <c r="H47" s="14">
        <v>14150</v>
      </c>
      <c r="I47" s="14">
        <v>170010</v>
      </c>
    </row>
    <row r="48" spans="1:9" ht="15.6" customHeight="1" x14ac:dyDescent="0.2">
      <c r="A48" s="13" t="s">
        <v>145</v>
      </c>
      <c r="B48" s="14">
        <v>97270</v>
      </c>
      <c r="C48" s="14">
        <v>93610</v>
      </c>
      <c r="D48" s="14">
        <v>69840</v>
      </c>
      <c r="E48" s="14">
        <v>39460</v>
      </c>
      <c r="F48" s="14">
        <v>23820</v>
      </c>
      <c r="G48" s="14">
        <v>9030</v>
      </c>
      <c r="H48" s="14">
        <v>14550</v>
      </c>
      <c r="I48" s="14">
        <v>173070</v>
      </c>
    </row>
    <row r="49" spans="1:9" ht="15.6" customHeight="1" x14ac:dyDescent="0.2">
      <c r="A49" s="13" t="s">
        <v>146</v>
      </c>
      <c r="B49" s="14">
        <v>98890</v>
      </c>
      <c r="C49" s="14">
        <v>95190</v>
      </c>
      <c r="D49" s="14">
        <v>71170</v>
      </c>
      <c r="E49" s="14">
        <v>40400</v>
      </c>
      <c r="F49" s="14">
        <v>24330</v>
      </c>
      <c r="G49" s="14">
        <v>9080</v>
      </c>
      <c r="H49" s="14">
        <v>14770</v>
      </c>
      <c r="I49" s="14">
        <v>176000</v>
      </c>
    </row>
    <row r="50" spans="1:9" ht="15.6" customHeight="1" x14ac:dyDescent="0.2">
      <c r="A50" s="13" t="s">
        <v>147</v>
      </c>
      <c r="B50" s="14">
        <v>98650</v>
      </c>
      <c r="C50" s="14">
        <v>92980</v>
      </c>
      <c r="D50" s="14">
        <v>71840</v>
      </c>
      <c r="E50" s="14">
        <v>41190</v>
      </c>
      <c r="F50" s="14">
        <v>24390</v>
      </c>
      <c r="G50" s="14">
        <v>9000</v>
      </c>
      <c r="H50" s="14">
        <v>14280</v>
      </c>
      <c r="I50" s="14">
        <v>174030</v>
      </c>
    </row>
    <row r="51" spans="1:9" ht="15.6" customHeight="1" x14ac:dyDescent="0.2">
      <c r="A51" s="13" t="s">
        <v>148</v>
      </c>
      <c r="B51" s="14">
        <v>100040</v>
      </c>
      <c r="C51" s="14">
        <v>94080</v>
      </c>
      <c r="D51" s="14">
        <v>72920</v>
      </c>
      <c r="E51" s="14">
        <v>42500</v>
      </c>
      <c r="F51" s="14">
        <v>24690</v>
      </c>
      <c r="G51" s="14">
        <v>9110</v>
      </c>
      <c r="H51" s="14">
        <v>14120</v>
      </c>
      <c r="I51" s="14">
        <v>176560</v>
      </c>
    </row>
    <row r="52" spans="1:9" ht="15.6" customHeight="1" x14ac:dyDescent="0.2">
      <c r="A52" s="13" t="s">
        <v>149</v>
      </c>
      <c r="B52" s="14">
        <v>101720</v>
      </c>
      <c r="C52" s="14">
        <v>94270</v>
      </c>
      <c r="D52" s="14">
        <v>73900</v>
      </c>
      <c r="E52" s="14">
        <v>44170</v>
      </c>
      <c r="F52" s="14">
        <v>24830</v>
      </c>
      <c r="G52" s="14">
        <v>9130</v>
      </c>
      <c r="H52" s="14">
        <v>14010</v>
      </c>
      <c r="I52" s="14">
        <v>178870</v>
      </c>
    </row>
    <row r="53" spans="1:9" ht="15.6" customHeight="1" x14ac:dyDescent="0.2">
      <c r="A53" s="13" t="s">
        <v>150</v>
      </c>
      <c r="B53" s="14">
        <v>103350</v>
      </c>
      <c r="C53" s="14">
        <v>94280</v>
      </c>
      <c r="D53" s="14">
        <v>75690</v>
      </c>
      <c r="E53" s="14">
        <v>45070</v>
      </c>
      <c r="F53" s="14">
        <v>25050</v>
      </c>
      <c r="G53" s="14">
        <v>9140</v>
      </c>
      <c r="H53" s="14">
        <v>14070</v>
      </c>
      <c r="I53" s="14">
        <v>181330</v>
      </c>
    </row>
    <row r="54" spans="1:9" ht="15.6" customHeight="1" x14ac:dyDescent="0.2">
      <c r="A54" s="13" t="s">
        <v>151</v>
      </c>
      <c r="B54" s="14">
        <v>104870</v>
      </c>
      <c r="C54" s="14">
        <v>93840</v>
      </c>
      <c r="D54" s="14">
        <v>78080</v>
      </c>
      <c r="E54" s="14">
        <v>45320</v>
      </c>
      <c r="F54" s="14">
        <v>25120</v>
      </c>
      <c r="G54" s="14">
        <v>8610</v>
      </c>
      <c r="H54" s="14">
        <v>14550</v>
      </c>
      <c r="I54" s="14">
        <v>183880</v>
      </c>
    </row>
    <row r="55" spans="1:9" ht="15.6" customHeight="1" x14ac:dyDescent="0.2">
      <c r="A55" s="13" t="s">
        <v>152</v>
      </c>
      <c r="B55" s="14">
        <v>107420</v>
      </c>
      <c r="C55" s="14">
        <v>92060</v>
      </c>
      <c r="D55" s="14">
        <v>82300</v>
      </c>
      <c r="E55" s="14">
        <v>45500</v>
      </c>
      <c r="F55" s="14">
        <v>24510</v>
      </c>
      <c r="G55" s="14">
        <v>8780</v>
      </c>
      <c r="H55" s="14">
        <v>14850</v>
      </c>
      <c r="I55" s="14">
        <v>188030</v>
      </c>
    </row>
    <row r="56" spans="1:9" ht="15.6" customHeight="1" x14ac:dyDescent="0.2">
      <c r="A56" s="13" t="s">
        <v>153</v>
      </c>
      <c r="B56" s="14">
        <v>112830</v>
      </c>
      <c r="C56" s="14">
        <v>92140</v>
      </c>
      <c r="D56" s="14">
        <v>91540</v>
      </c>
      <c r="E56" s="14">
        <v>46040</v>
      </c>
      <c r="F56" s="14">
        <v>24800</v>
      </c>
      <c r="G56" s="14">
        <v>8650</v>
      </c>
      <c r="H56" s="14">
        <v>14990</v>
      </c>
      <c r="I56" s="14">
        <v>196880</v>
      </c>
    </row>
    <row r="57" spans="1:9" ht="15.6" customHeight="1" x14ac:dyDescent="0.2">
      <c r="A57" s="13" t="s">
        <v>154</v>
      </c>
      <c r="B57" s="14">
        <v>119310</v>
      </c>
      <c r="C57" s="14">
        <v>91480</v>
      </c>
      <c r="D57" s="14">
        <v>103400</v>
      </c>
      <c r="E57" s="14">
        <v>46530</v>
      </c>
      <c r="F57" s="14">
        <v>24870</v>
      </c>
      <c r="G57" s="14">
        <v>8660</v>
      </c>
      <c r="H57" s="14">
        <v>14930</v>
      </c>
      <c r="I57" s="14">
        <v>207450</v>
      </c>
    </row>
    <row r="58" spans="1:9" ht="15.6" customHeight="1" x14ac:dyDescent="0.2">
      <c r="A58" s="13" t="s">
        <v>155</v>
      </c>
      <c r="B58" s="14">
        <v>124000</v>
      </c>
      <c r="C58" s="14">
        <v>91890</v>
      </c>
      <c r="D58" s="14">
        <v>111260</v>
      </c>
      <c r="E58" s="14">
        <v>47070</v>
      </c>
      <c r="F58" s="14">
        <v>25120</v>
      </c>
      <c r="G58" s="14">
        <v>8560</v>
      </c>
      <c r="H58" s="14">
        <v>14740</v>
      </c>
      <c r="I58" s="14">
        <v>215360</v>
      </c>
    </row>
    <row r="59" spans="1:9" ht="15.6" customHeight="1" x14ac:dyDescent="0.2">
      <c r="A59" s="13" t="s">
        <v>156</v>
      </c>
      <c r="B59" s="14">
        <v>125980</v>
      </c>
      <c r="C59" s="14">
        <v>91850</v>
      </c>
      <c r="D59" s="14">
        <v>115620</v>
      </c>
      <c r="E59" s="14">
        <v>47290</v>
      </c>
      <c r="F59" s="14">
        <v>25360</v>
      </c>
      <c r="G59" s="14">
        <v>8480</v>
      </c>
      <c r="H59" s="14">
        <v>14690</v>
      </c>
      <c r="I59" s="14">
        <v>219180</v>
      </c>
    </row>
    <row r="60" spans="1:9" ht="15.6" customHeight="1" x14ac:dyDescent="0.2">
      <c r="A60" s="13" t="s">
        <v>157</v>
      </c>
      <c r="B60" s="14">
        <v>128850</v>
      </c>
      <c r="C60" s="14">
        <v>91750</v>
      </c>
      <c r="D60" s="14">
        <v>120840</v>
      </c>
      <c r="E60" s="14">
        <v>47630</v>
      </c>
      <c r="F60" s="14">
        <v>25440</v>
      </c>
      <c r="G60" s="14">
        <v>8660</v>
      </c>
      <c r="H60" s="14">
        <v>14780</v>
      </c>
      <c r="I60" s="14">
        <v>224260</v>
      </c>
    </row>
    <row r="61" spans="1:9" ht="15.6" customHeight="1" x14ac:dyDescent="0.2">
      <c r="A61" s="13" t="s">
        <v>158</v>
      </c>
      <c r="B61" s="14">
        <v>130300</v>
      </c>
      <c r="C61" s="14">
        <v>92040</v>
      </c>
      <c r="D61" s="14">
        <v>122800</v>
      </c>
      <c r="E61" s="14">
        <v>47850</v>
      </c>
      <c r="F61" s="14">
        <v>25650</v>
      </c>
      <c r="G61" s="14">
        <v>8640</v>
      </c>
      <c r="H61" s="14">
        <v>14820</v>
      </c>
      <c r="I61" s="14">
        <v>226490</v>
      </c>
    </row>
    <row r="62" spans="1:9" ht="15.6" customHeight="1" x14ac:dyDescent="0.2">
      <c r="A62" s="13" t="s">
        <v>159</v>
      </c>
      <c r="B62" s="14">
        <v>130260</v>
      </c>
      <c r="C62" s="14">
        <v>91970</v>
      </c>
      <c r="D62" s="14">
        <v>123300</v>
      </c>
      <c r="E62" s="14">
        <v>47880</v>
      </c>
      <c r="F62" s="14">
        <v>25770</v>
      </c>
      <c r="G62" s="14">
        <v>8690</v>
      </c>
      <c r="H62" s="14">
        <v>14580</v>
      </c>
      <c r="I62" s="14">
        <v>226250</v>
      </c>
    </row>
    <row r="63" spans="1:9" ht="15.6" customHeight="1" x14ac:dyDescent="0.2">
      <c r="A63" s="13" t="s">
        <v>160</v>
      </c>
      <c r="B63" s="14">
        <v>130600</v>
      </c>
      <c r="C63" s="14">
        <v>92630</v>
      </c>
      <c r="D63" s="14">
        <v>123590</v>
      </c>
      <c r="E63" s="14">
        <v>48150</v>
      </c>
      <c r="F63" s="14">
        <v>25930</v>
      </c>
      <c r="G63" s="14">
        <v>8670</v>
      </c>
      <c r="H63" s="14">
        <v>14430</v>
      </c>
      <c r="I63" s="14">
        <v>227010</v>
      </c>
    </row>
    <row r="64" spans="1:9" ht="15.6" customHeight="1" x14ac:dyDescent="0.2">
      <c r="A64" s="13" t="s">
        <v>59</v>
      </c>
      <c r="B64" s="14">
        <v>130620</v>
      </c>
      <c r="C64" s="14">
        <v>92430</v>
      </c>
      <c r="D64" s="14">
        <v>123580</v>
      </c>
      <c r="E64" s="14">
        <v>48180</v>
      </c>
      <c r="F64" s="14">
        <v>25900</v>
      </c>
      <c r="G64" s="14">
        <v>8650</v>
      </c>
      <c r="H64" s="14">
        <v>14350</v>
      </c>
      <c r="I64" s="14">
        <v>226800</v>
      </c>
    </row>
    <row r="65" spans="2:9" ht="15" x14ac:dyDescent="0.2">
      <c r="B65" s="14"/>
      <c r="C65" s="14"/>
      <c r="D65" s="14"/>
      <c r="E65" s="14"/>
      <c r="F65" s="14"/>
      <c r="G65" s="14"/>
      <c r="H65" s="14"/>
      <c r="I65" s="14"/>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showGridLines="0" workbookViewId="0"/>
  </sheetViews>
  <sheetFormatPr defaultColWidth="11.42578125" defaultRowHeight="12.75" x14ac:dyDescent="0.2"/>
  <cols>
    <col min="1" max="1" width="11.7109375" customWidth="1"/>
    <col min="2" max="2" width="121.7109375" customWidth="1"/>
  </cols>
  <sheetData>
    <row r="1" spans="1:2" ht="24.95" customHeight="1" x14ac:dyDescent="0.35">
      <c r="A1" s="3" t="s">
        <v>14</v>
      </c>
    </row>
    <row r="2" spans="1:2" ht="24.95" customHeight="1" x14ac:dyDescent="0.2">
      <c r="A2" t="s">
        <v>15</v>
      </c>
    </row>
    <row r="3" spans="1:2" x14ac:dyDescent="0.2">
      <c r="A3" t="s">
        <v>16</v>
      </c>
    </row>
    <row r="4" spans="1:2" ht="24.95" customHeight="1" x14ac:dyDescent="0.2">
      <c r="A4" t="s">
        <v>17</v>
      </c>
    </row>
    <row r="5" spans="1:2" x14ac:dyDescent="0.2">
      <c r="A5" t="s">
        <v>18</v>
      </c>
    </row>
    <row r="6" spans="1:2" x14ac:dyDescent="0.2">
      <c r="A6" t="s">
        <v>19</v>
      </c>
    </row>
    <row r="7" spans="1:2" x14ac:dyDescent="0.2">
      <c r="A7" t="s">
        <v>20</v>
      </c>
    </row>
    <row r="8" spans="1:2" ht="24.95" customHeight="1" x14ac:dyDescent="0.25">
      <c r="A8" s="4" t="s">
        <v>21</v>
      </c>
    </row>
    <row r="9" spans="1:2" ht="24.95" customHeight="1" x14ac:dyDescent="0.2">
      <c r="A9" t="s">
        <v>22</v>
      </c>
    </row>
    <row r="10" spans="1:2" x14ac:dyDescent="0.2">
      <c r="A10" t="s">
        <v>23</v>
      </c>
    </row>
    <row r="11" spans="1:2" x14ac:dyDescent="0.2">
      <c r="A11" t="s">
        <v>24</v>
      </c>
    </row>
    <row r="12" spans="1:2" x14ac:dyDescent="0.2">
      <c r="A12" t="s">
        <v>25</v>
      </c>
    </row>
    <row r="13" spans="1:2" ht="24.95" customHeight="1" x14ac:dyDescent="0.25">
      <c r="A13" s="4" t="s">
        <v>26</v>
      </c>
    </row>
    <row r="14" spans="1:2" ht="24.95" customHeight="1" x14ac:dyDescent="0.2">
      <c r="A14" s="5" t="s">
        <v>27</v>
      </c>
      <c r="B14" t="s">
        <v>28</v>
      </c>
    </row>
    <row r="15" spans="1:2" x14ac:dyDescent="0.2">
      <c r="B15" t="s">
        <v>29</v>
      </c>
    </row>
    <row r="16" spans="1:2" x14ac:dyDescent="0.2">
      <c r="A16" s="5" t="s">
        <v>30</v>
      </c>
      <c r="B16" t="s">
        <v>31</v>
      </c>
    </row>
    <row r="17" spans="1:2" x14ac:dyDescent="0.2">
      <c r="B17" t="s">
        <v>32</v>
      </c>
    </row>
    <row r="18" spans="1:2" x14ac:dyDescent="0.2">
      <c r="A18" s="5" t="s">
        <v>33</v>
      </c>
      <c r="B18" t="s">
        <v>34</v>
      </c>
    </row>
    <row r="19" spans="1:2" x14ac:dyDescent="0.2">
      <c r="B19" t="s">
        <v>35</v>
      </c>
    </row>
    <row r="20" spans="1:2" ht="24.95" customHeight="1" x14ac:dyDescent="0.25">
      <c r="A20" s="4" t="s">
        <v>36</v>
      </c>
    </row>
    <row r="21" spans="1:2" ht="24.95" customHeight="1" x14ac:dyDescent="0.2">
      <c r="A21" t="s">
        <v>37</v>
      </c>
    </row>
    <row r="22" spans="1:2" x14ac:dyDescent="0.2">
      <c r="A22" t="s">
        <v>38</v>
      </c>
    </row>
    <row r="23" spans="1:2" ht="24.95" customHeight="1" x14ac:dyDescent="0.25">
      <c r="A23" s="4" t="s">
        <v>39</v>
      </c>
    </row>
    <row r="24" spans="1:2" ht="24.95" customHeight="1" x14ac:dyDescent="0.2">
      <c r="A24" t="s">
        <v>40</v>
      </c>
    </row>
    <row r="25" spans="1:2" x14ac:dyDescent="0.2">
      <c r="A25" s="2" t="s">
        <v>41</v>
      </c>
    </row>
    <row r="26" spans="1:2" ht="24.95" customHeight="1" x14ac:dyDescent="0.2"/>
  </sheetData>
  <hyperlinks>
    <hyperlink ref="A25" r:id="rId1" xr:uid="{00000000-0004-0000-0100-000000000000}"/>
  </hyperlinks>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2" width="22.7109375" customWidth="1"/>
  </cols>
  <sheetData>
    <row r="1" spans="1:9" ht="15.6" customHeight="1" x14ac:dyDescent="0.25">
      <c r="A1" s="10" t="s">
        <v>393</v>
      </c>
      <c r="I1" s="2" t="str">
        <f>HYPERLINK("#'Contents'!A1", "Contents")</f>
        <v>Contents</v>
      </c>
    </row>
    <row r="2" spans="1:9" ht="15.6" customHeight="1" x14ac:dyDescent="0.25">
      <c r="A2" s="10"/>
    </row>
    <row r="3" spans="1:9" ht="30.95" customHeight="1" x14ac:dyDescent="0.2">
      <c r="A3" s="12" t="s">
        <v>100</v>
      </c>
      <c r="B3" s="11" t="s">
        <v>264</v>
      </c>
      <c r="C3" s="11" t="s">
        <v>265</v>
      </c>
      <c r="D3" s="11" t="s">
        <v>266</v>
      </c>
      <c r="E3" s="11" t="s">
        <v>267</v>
      </c>
      <c r="F3" s="11" t="s">
        <v>268</v>
      </c>
      <c r="G3" s="11" t="s">
        <v>269</v>
      </c>
      <c r="H3" s="11" t="s">
        <v>270</v>
      </c>
    </row>
    <row r="4" spans="1:9" ht="15.6" customHeight="1" x14ac:dyDescent="0.2">
      <c r="A4" s="13" t="s">
        <v>101</v>
      </c>
      <c r="B4" s="16">
        <v>0.54</v>
      </c>
      <c r="C4" s="16">
        <v>0.42</v>
      </c>
      <c r="D4" s="16">
        <v>0.26</v>
      </c>
      <c r="E4" s="16">
        <v>0.12</v>
      </c>
      <c r="F4" s="16">
        <v>0.05</v>
      </c>
      <c r="G4" s="16">
        <v>0.04</v>
      </c>
      <c r="H4" s="16">
        <v>0.21</v>
      </c>
    </row>
    <row r="5" spans="1:9" ht="15.6" customHeight="1" x14ac:dyDescent="0.2">
      <c r="A5" s="13" t="s">
        <v>102</v>
      </c>
      <c r="B5" s="16">
        <v>0.54</v>
      </c>
      <c r="C5" s="16">
        <v>0.43</v>
      </c>
      <c r="D5" s="16">
        <v>0.27</v>
      </c>
      <c r="E5" s="16">
        <v>0.12</v>
      </c>
      <c r="F5" s="16">
        <v>0.05</v>
      </c>
      <c r="G5" s="16">
        <v>0.04</v>
      </c>
      <c r="H5" s="16">
        <v>0.21</v>
      </c>
    </row>
    <row r="6" spans="1:9" ht="15.6" customHeight="1" x14ac:dyDescent="0.2">
      <c r="A6" s="13" t="s">
        <v>103</v>
      </c>
      <c r="B6" s="16">
        <v>0.54</v>
      </c>
      <c r="C6" s="16">
        <v>0.43</v>
      </c>
      <c r="D6" s="16">
        <v>0.27</v>
      </c>
      <c r="E6" s="16">
        <v>0.13</v>
      </c>
      <c r="F6" s="16">
        <v>0.05</v>
      </c>
      <c r="G6" s="16">
        <v>0.04</v>
      </c>
      <c r="H6" s="16">
        <v>0.2</v>
      </c>
    </row>
    <row r="7" spans="1:9" ht="15.6" customHeight="1" x14ac:dyDescent="0.2">
      <c r="A7" s="13" t="s">
        <v>104</v>
      </c>
      <c r="B7" s="16">
        <v>0.54</v>
      </c>
      <c r="C7" s="16">
        <v>0.44</v>
      </c>
      <c r="D7" s="16">
        <v>0.28000000000000003</v>
      </c>
      <c r="E7" s="16">
        <v>0.13</v>
      </c>
      <c r="F7" s="16">
        <v>0.05</v>
      </c>
      <c r="G7" s="16">
        <v>0.04</v>
      </c>
      <c r="H7" s="16">
        <v>0.19</v>
      </c>
    </row>
    <row r="8" spans="1:9" ht="15.6" customHeight="1" x14ac:dyDescent="0.2">
      <c r="A8" s="13" t="s">
        <v>105</v>
      </c>
      <c r="B8" s="16">
        <v>0.56000000000000005</v>
      </c>
      <c r="C8" s="16">
        <v>0.45</v>
      </c>
      <c r="D8" s="16">
        <v>0.28999999999999998</v>
      </c>
      <c r="E8" s="16">
        <v>0.13</v>
      </c>
      <c r="F8" s="16">
        <v>0.05</v>
      </c>
      <c r="G8" s="16">
        <v>0.04</v>
      </c>
      <c r="H8" s="16">
        <v>0.18</v>
      </c>
    </row>
    <row r="9" spans="1:9" ht="15.6" customHeight="1" x14ac:dyDescent="0.2">
      <c r="A9" s="13" t="s">
        <v>106</v>
      </c>
      <c r="B9" s="16">
        <v>0.56000000000000005</v>
      </c>
      <c r="C9" s="16">
        <v>0.45</v>
      </c>
      <c r="D9" s="16">
        <v>0.3</v>
      </c>
      <c r="E9" s="16">
        <v>0.14000000000000001</v>
      </c>
      <c r="F9" s="16">
        <v>0.05</v>
      </c>
      <c r="G9" s="16">
        <v>0.04</v>
      </c>
      <c r="H9" s="16">
        <v>0.17</v>
      </c>
    </row>
    <row r="10" spans="1:9" ht="15.6" customHeight="1" x14ac:dyDescent="0.2">
      <c r="A10" s="13" t="s">
        <v>107</v>
      </c>
      <c r="B10" s="16">
        <v>0.56999999999999995</v>
      </c>
      <c r="C10" s="16">
        <v>0.46</v>
      </c>
      <c r="D10" s="16">
        <v>0.3</v>
      </c>
      <c r="E10" s="16">
        <v>0.14000000000000001</v>
      </c>
      <c r="F10" s="16">
        <v>0.05</v>
      </c>
      <c r="G10" s="16">
        <v>0.04</v>
      </c>
      <c r="H10" s="16">
        <v>0.16</v>
      </c>
    </row>
    <row r="11" spans="1:9" ht="15.6" customHeight="1" x14ac:dyDescent="0.2">
      <c r="A11" s="13" t="s">
        <v>108</v>
      </c>
      <c r="B11" s="16">
        <v>0.56999999999999995</v>
      </c>
      <c r="C11" s="16">
        <v>0.46</v>
      </c>
      <c r="D11" s="16">
        <v>0.31</v>
      </c>
      <c r="E11" s="16">
        <v>0.14000000000000001</v>
      </c>
      <c r="F11" s="16">
        <v>0.06</v>
      </c>
      <c r="G11" s="16">
        <v>0.04</v>
      </c>
      <c r="H11" s="16">
        <v>0.15</v>
      </c>
    </row>
    <row r="12" spans="1:9" ht="15.6" customHeight="1" x14ac:dyDescent="0.2">
      <c r="A12" s="13" t="s">
        <v>109</v>
      </c>
      <c r="B12" s="16">
        <v>0.56999999999999995</v>
      </c>
      <c r="C12" s="16">
        <v>0.46</v>
      </c>
      <c r="D12" s="16">
        <v>0.32</v>
      </c>
      <c r="E12" s="16">
        <v>0.14000000000000001</v>
      </c>
      <c r="F12" s="16">
        <v>0.06</v>
      </c>
      <c r="G12" s="16">
        <v>0.05</v>
      </c>
      <c r="H12" s="16">
        <v>0.15</v>
      </c>
    </row>
    <row r="13" spans="1:9" ht="15.6" customHeight="1" x14ac:dyDescent="0.2">
      <c r="A13" s="13" t="s">
        <v>110</v>
      </c>
      <c r="B13" s="16">
        <v>0.56999999999999995</v>
      </c>
      <c r="C13" s="16">
        <v>0.47</v>
      </c>
      <c r="D13" s="16">
        <v>0.32</v>
      </c>
      <c r="E13" s="16">
        <v>0.14000000000000001</v>
      </c>
      <c r="F13" s="16">
        <v>0.06</v>
      </c>
      <c r="G13" s="16">
        <v>0.05</v>
      </c>
      <c r="H13" s="16">
        <v>0.15</v>
      </c>
    </row>
    <row r="14" spans="1:9" ht="15.6" customHeight="1" x14ac:dyDescent="0.2">
      <c r="A14" s="13" t="s">
        <v>111</v>
      </c>
      <c r="B14" s="16">
        <v>0.57999999999999996</v>
      </c>
      <c r="C14" s="16">
        <v>0.47</v>
      </c>
      <c r="D14" s="16">
        <v>0.33</v>
      </c>
      <c r="E14" s="16">
        <v>0.15</v>
      </c>
      <c r="F14" s="16">
        <v>0.06</v>
      </c>
      <c r="G14" s="16">
        <v>0.05</v>
      </c>
      <c r="H14" s="16">
        <v>0.14000000000000001</v>
      </c>
    </row>
    <row r="15" spans="1:9" ht="15.6" customHeight="1" x14ac:dyDescent="0.2">
      <c r="A15" s="13" t="s">
        <v>112</v>
      </c>
      <c r="B15" s="16">
        <v>0.57999999999999996</v>
      </c>
      <c r="C15" s="16">
        <v>0.47</v>
      </c>
      <c r="D15" s="16">
        <v>0.33</v>
      </c>
      <c r="E15" s="16">
        <v>0.15</v>
      </c>
      <c r="F15" s="16">
        <v>0.06</v>
      </c>
      <c r="G15" s="16">
        <v>0.05</v>
      </c>
      <c r="H15" s="16">
        <v>0.14000000000000001</v>
      </c>
    </row>
    <row r="16" spans="1:9" ht="15.6" customHeight="1" x14ac:dyDescent="0.2">
      <c r="A16" s="13" t="s">
        <v>113</v>
      </c>
      <c r="B16" s="16">
        <v>0.57999999999999996</v>
      </c>
      <c r="C16" s="16">
        <v>0.48</v>
      </c>
      <c r="D16" s="16">
        <v>0.33</v>
      </c>
      <c r="E16" s="16">
        <v>0.15</v>
      </c>
      <c r="F16" s="16">
        <v>0.06</v>
      </c>
      <c r="G16" s="16">
        <v>0.05</v>
      </c>
      <c r="H16" s="16">
        <v>0.13</v>
      </c>
    </row>
    <row r="17" spans="1:8" ht="15.6" customHeight="1" x14ac:dyDescent="0.2">
      <c r="A17" s="13" t="s">
        <v>114</v>
      </c>
      <c r="B17" s="16">
        <v>0.56999999999999995</v>
      </c>
      <c r="C17" s="16">
        <v>0.48</v>
      </c>
      <c r="D17" s="16">
        <v>0.34</v>
      </c>
      <c r="E17" s="16">
        <v>0.15</v>
      </c>
      <c r="F17" s="16">
        <v>0.06</v>
      </c>
      <c r="G17" s="16">
        <v>0.05</v>
      </c>
      <c r="H17" s="16">
        <v>0.13</v>
      </c>
    </row>
    <row r="18" spans="1:8" ht="15.6" customHeight="1" x14ac:dyDescent="0.2">
      <c r="A18" s="13" t="s">
        <v>115</v>
      </c>
      <c r="B18" s="16">
        <v>0.56999999999999995</v>
      </c>
      <c r="C18" s="16">
        <v>0.48</v>
      </c>
      <c r="D18" s="16">
        <v>0.34</v>
      </c>
      <c r="E18" s="16">
        <v>0.15</v>
      </c>
      <c r="F18" s="16">
        <v>0.06</v>
      </c>
      <c r="G18" s="16">
        <v>0.05</v>
      </c>
      <c r="H18" s="16">
        <v>0.13</v>
      </c>
    </row>
    <row r="19" spans="1:8" ht="15.6" customHeight="1" x14ac:dyDescent="0.2">
      <c r="A19" s="13" t="s">
        <v>116</v>
      </c>
      <c r="B19" s="16">
        <v>0.56999999999999995</v>
      </c>
      <c r="C19" s="16">
        <v>0.47</v>
      </c>
      <c r="D19" s="16">
        <v>0.34</v>
      </c>
      <c r="E19" s="16">
        <v>0.15</v>
      </c>
      <c r="F19" s="16">
        <v>0.06</v>
      </c>
      <c r="G19" s="16">
        <v>0.05</v>
      </c>
      <c r="H19" s="16">
        <v>0.13</v>
      </c>
    </row>
    <row r="20" spans="1:8" ht="15.6" customHeight="1" x14ac:dyDescent="0.2">
      <c r="A20" s="13" t="s">
        <v>117</v>
      </c>
      <c r="B20" s="16">
        <v>0.56999999999999995</v>
      </c>
      <c r="C20" s="16">
        <v>0.47</v>
      </c>
      <c r="D20" s="16">
        <v>0.35</v>
      </c>
      <c r="E20" s="16">
        <v>0.15</v>
      </c>
      <c r="F20" s="16">
        <v>7.0000000000000007E-2</v>
      </c>
      <c r="G20" s="16">
        <v>0.05</v>
      </c>
      <c r="H20" s="16">
        <v>0.13</v>
      </c>
    </row>
    <row r="21" spans="1:8" ht="15.6" customHeight="1" x14ac:dyDescent="0.2">
      <c r="A21" s="13" t="s">
        <v>118</v>
      </c>
      <c r="B21" s="16">
        <v>0.56999999999999995</v>
      </c>
      <c r="C21" s="16">
        <v>0.47</v>
      </c>
      <c r="D21" s="16">
        <v>0.35</v>
      </c>
      <c r="E21" s="16">
        <v>0.16</v>
      </c>
      <c r="F21" s="16">
        <v>7.0000000000000007E-2</v>
      </c>
      <c r="G21" s="16">
        <v>0.05</v>
      </c>
      <c r="H21" s="16">
        <v>0.13</v>
      </c>
    </row>
    <row r="22" spans="1:8" ht="15.6" customHeight="1" x14ac:dyDescent="0.2">
      <c r="A22" s="13" t="s">
        <v>119</v>
      </c>
      <c r="B22" s="16">
        <v>0.56999999999999995</v>
      </c>
      <c r="C22" s="16">
        <v>0.47</v>
      </c>
      <c r="D22" s="16">
        <v>0.36</v>
      </c>
      <c r="E22" s="16">
        <v>0.16</v>
      </c>
      <c r="F22" s="16">
        <v>7.0000000000000007E-2</v>
      </c>
      <c r="G22" s="16">
        <v>0.05</v>
      </c>
      <c r="H22" s="16">
        <v>0.13</v>
      </c>
    </row>
    <row r="23" spans="1:8" ht="15.6" customHeight="1" x14ac:dyDescent="0.2">
      <c r="A23" s="13" t="s">
        <v>120</v>
      </c>
      <c r="B23" s="16">
        <v>0.56999999999999995</v>
      </c>
      <c r="C23" s="16">
        <v>0.47</v>
      </c>
      <c r="D23" s="16">
        <v>0.36</v>
      </c>
      <c r="E23" s="16">
        <v>0.16</v>
      </c>
      <c r="F23" s="16">
        <v>7.0000000000000007E-2</v>
      </c>
      <c r="G23" s="16">
        <v>0.05</v>
      </c>
      <c r="H23" s="16">
        <v>0.12</v>
      </c>
    </row>
    <row r="24" spans="1:8" ht="15.6" customHeight="1" x14ac:dyDescent="0.2">
      <c r="A24" s="13" t="s">
        <v>121</v>
      </c>
      <c r="B24" s="16">
        <v>0.56999999999999995</v>
      </c>
      <c r="C24" s="16">
        <v>0.47</v>
      </c>
      <c r="D24" s="16">
        <v>0.36</v>
      </c>
      <c r="E24" s="16">
        <v>0.16</v>
      </c>
      <c r="F24" s="16">
        <v>7.0000000000000007E-2</v>
      </c>
      <c r="G24" s="16">
        <v>0.05</v>
      </c>
      <c r="H24" s="16">
        <v>0.12</v>
      </c>
    </row>
    <row r="25" spans="1:8" ht="15.6" customHeight="1" x14ac:dyDescent="0.2">
      <c r="A25" s="13" t="s">
        <v>122</v>
      </c>
      <c r="B25" s="16">
        <v>0.56999999999999995</v>
      </c>
      <c r="C25" s="16">
        <v>0.47</v>
      </c>
      <c r="D25" s="16">
        <v>0.37</v>
      </c>
      <c r="E25" s="16">
        <v>0.16</v>
      </c>
      <c r="F25" s="16">
        <v>7.0000000000000007E-2</v>
      </c>
      <c r="G25" s="16">
        <v>0.05</v>
      </c>
      <c r="H25" s="16">
        <v>0.12</v>
      </c>
    </row>
    <row r="26" spans="1:8" ht="15.6" customHeight="1" x14ac:dyDescent="0.2">
      <c r="A26" s="13" t="s">
        <v>123</v>
      </c>
      <c r="B26" s="16">
        <v>0.57999999999999996</v>
      </c>
      <c r="C26" s="16">
        <v>0.47</v>
      </c>
      <c r="D26" s="16">
        <v>0.37</v>
      </c>
      <c r="E26" s="16">
        <v>0.16</v>
      </c>
      <c r="F26" s="16">
        <v>7.0000000000000007E-2</v>
      </c>
      <c r="G26" s="16">
        <v>0.05</v>
      </c>
      <c r="H26" s="16">
        <v>0.12</v>
      </c>
    </row>
    <row r="27" spans="1:8" ht="15.6" customHeight="1" x14ac:dyDescent="0.2">
      <c r="A27" s="13" t="s">
        <v>124</v>
      </c>
      <c r="B27" s="16">
        <v>0.56999999999999995</v>
      </c>
      <c r="C27" s="16">
        <v>0.48</v>
      </c>
      <c r="D27" s="16">
        <v>0.37</v>
      </c>
      <c r="E27" s="16">
        <v>0.16</v>
      </c>
      <c r="F27" s="16">
        <v>7.0000000000000007E-2</v>
      </c>
      <c r="G27" s="16">
        <v>0.05</v>
      </c>
      <c r="H27" s="16">
        <v>0.11</v>
      </c>
    </row>
    <row r="28" spans="1:8" ht="15.6" customHeight="1" x14ac:dyDescent="0.2">
      <c r="A28" s="13" t="s">
        <v>125</v>
      </c>
      <c r="B28" s="16">
        <v>0.56999999999999995</v>
      </c>
      <c r="C28" s="16">
        <v>0.48</v>
      </c>
      <c r="D28" s="16">
        <v>0.38</v>
      </c>
      <c r="E28" s="16">
        <v>0.17</v>
      </c>
      <c r="F28" s="16">
        <v>0.08</v>
      </c>
      <c r="G28" s="16">
        <v>0.05</v>
      </c>
      <c r="H28" s="16">
        <v>0.11</v>
      </c>
    </row>
    <row r="29" spans="1:8" ht="15.6" customHeight="1" x14ac:dyDescent="0.2">
      <c r="A29" s="13" t="s">
        <v>126</v>
      </c>
      <c r="B29" s="16">
        <v>0.56999999999999995</v>
      </c>
      <c r="C29" s="16">
        <v>0.48</v>
      </c>
      <c r="D29" s="16">
        <v>0.38</v>
      </c>
      <c r="E29" s="16">
        <v>0.17</v>
      </c>
      <c r="F29" s="16">
        <v>0.08</v>
      </c>
      <c r="G29" s="16">
        <v>0.05</v>
      </c>
      <c r="H29" s="16">
        <v>0.11</v>
      </c>
    </row>
    <row r="30" spans="1:8" ht="15.6" customHeight="1" x14ac:dyDescent="0.2">
      <c r="A30" s="13" t="s">
        <v>127</v>
      </c>
      <c r="B30" s="16">
        <v>0.56999999999999995</v>
      </c>
      <c r="C30" s="16">
        <v>0.48</v>
      </c>
      <c r="D30" s="16">
        <v>0.38</v>
      </c>
      <c r="E30" s="16">
        <v>0.17</v>
      </c>
      <c r="F30" s="16">
        <v>0.08</v>
      </c>
      <c r="G30" s="16">
        <v>0.05</v>
      </c>
      <c r="H30" s="16">
        <v>0.11</v>
      </c>
    </row>
    <row r="31" spans="1:8" ht="15.6" customHeight="1" x14ac:dyDescent="0.2">
      <c r="A31" s="13" t="s">
        <v>128</v>
      </c>
      <c r="B31" s="16">
        <v>0.56999999999999995</v>
      </c>
      <c r="C31" s="16">
        <v>0.47</v>
      </c>
      <c r="D31" s="16">
        <v>0.39</v>
      </c>
      <c r="E31" s="16">
        <v>0.17</v>
      </c>
      <c r="F31" s="16">
        <v>0.08</v>
      </c>
      <c r="G31" s="16">
        <v>0.05</v>
      </c>
      <c r="H31" s="16">
        <v>0.11</v>
      </c>
    </row>
    <row r="32" spans="1:8" ht="15.6" customHeight="1" x14ac:dyDescent="0.2">
      <c r="A32" s="13" t="s">
        <v>129</v>
      </c>
      <c r="B32" s="16">
        <v>0.56999999999999995</v>
      </c>
      <c r="C32" s="16">
        <v>0.47</v>
      </c>
      <c r="D32" s="16">
        <v>0.39</v>
      </c>
      <c r="E32" s="16">
        <v>0.17</v>
      </c>
      <c r="F32" s="16">
        <v>0.08</v>
      </c>
      <c r="G32" s="16">
        <v>0.05</v>
      </c>
      <c r="H32" s="16">
        <v>0.11</v>
      </c>
    </row>
    <row r="33" spans="1:8" ht="15.6" customHeight="1" x14ac:dyDescent="0.2">
      <c r="A33" s="13" t="s">
        <v>130</v>
      </c>
      <c r="B33" s="16">
        <v>0.56999999999999995</v>
      </c>
      <c r="C33" s="16">
        <v>0.48</v>
      </c>
      <c r="D33" s="16">
        <v>0.39</v>
      </c>
      <c r="E33" s="16">
        <v>0.17</v>
      </c>
      <c r="F33" s="16">
        <v>0.08</v>
      </c>
      <c r="G33" s="16">
        <v>0.05</v>
      </c>
      <c r="H33" s="16">
        <v>0.11</v>
      </c>
    </row>
    <row r="34" spans="1:8" ht="15.6" customHeight="1" x14ac:dyDescent="0.2">
      <c r="A34" s="13" t="s">
        <v>131</v>
      </c>
      <c r="B34" s="16">
        <v>0.56999999999999995</v>
      </c>
      <c r="C34" s="16">
        <v>0.48</v>
      </c>
      <c r="D34" s="16">
        <v>0.4</v>
      </c>
      <c r="E34" s="16">
        <v>0.18</v>
      </c>
      <c r="F34" s="16">
        <v>0.08</v>
      </c>
      <c r="G34" s="16">
        <v>0.05</v>
      </c>
      <c r="H34" s="16">
        <v>0.11</v>
      </c>
    </row>
    <row r="35" spans="1:8" ht="15.6" customHeight="1" x14ac:dyDescent="0.2">
      <c r="A35" s="13" t="s">
        <v>132</v>
      </c>
      <c r="B35" s="16">
        <v>0.56999999999999995</v>
      </c>
      <c r="C35" s="16">
        <v>0.48</v>
      </c>
      <c r="D35" s="16">
        <v>0.4</v>
      </c>
      <c r="E35" s="16">
        <v>0.18</v>
      </c>
      <c r="F35" s="16">
        <v>0.08</v>
      </c>
      <c r="G35" s="16">
        <v>0.05</v>
      </c>
      <c r="H35" s="16">
        <v>0.1</v>
      </c>
    </row>
    <row r="36" spans="1:8" ht="15.6" customHeight="1" x14ac:dyDescent="0.2">
      <c r="A36" s="13" t="s">
        <v>133</v>
      </c>
      <c r="B36" s="16">
        <v>0.56000000000000005</v>
      </c>
      <c r="C36" s="16">
        <v>0.49</v>
      </c>
      <c r="D36" s="16">
        <v>0.39</v>
      </c>
      <c r="E36" s="16">
        <v>0.18</v>
      </c>
      <c r="F36" s="16">
        <v>0.09</v>
      </c>
      <c r="G36" s="16">
        <v>0.05</v>
      </c>
      <c r="H36" s="16">
        <v>0.1</v>
      </c>
    </row>
    <row r="37" spans="1:8" ht="15.6" customHeight="1" x14ac:dyDescent="0.2">
      <c r="A37" s="13" t="s">
        <v>134</v>
      </c>
      <c r="B37" s="16">
        <v>0.56000000000000005</v>
      </c>
      <c r="C37" s="16">
        <v>0.49</v>
      </c>
      <c r="D37" s="16">
        <v>0.39</v>
      </c>
      <c r="E37" s="16">
        <v>0.18</v>
      </c>
      <c r="F37" s="16">
        <v>0.09</v>
      </c>
      <c r="G37" s="16">
        <v>0.06</v>
      </c>
      <c r="H37" s="16">
        <v>0.1</v>
      </c>
    </row>
    <row r="38" spans="1:8" ht="15.6" customHeight="1" x14ac:dyDescent="0.2">
      <c r="A38" s="13" t="s">
        <v>135</v>
      </c>
      <c r="B38" s="16">
        <v>0.55000000000000004</v>
      </c>
      <c r="C38" s="16">
        <v>0.5</v>
      </c>
      <c r="D38" s="16">
        <v>0.38</v>
      </c>
      <c r="E38" s="16">
        <v>0.19</v>
      </c>
      <c r="F38" s="16">
        <v>0.1</v>
      </c>
      <c r="G38" s="16">
        <v>0.06</v>
      </c>
      <c r="H38" s="16">
        <v>0.1</v>
      </c>
    </row>
    <row r="39" spans="1:8" ht="15.6" customHeight="1" x14ac:dyDescent="0.2">
      <c r="A39" s="13" t="s">
        <v>136</v>
      </c>
      <c r="B39" s="16">
        <v>0.54</v>
      </c>
      <c r="C39" s="16">
        <v>0.51</v>
      </c>
      <c r="D39" s="16">
        <v>0.38</v>
      </c>
      <c r="E39" s="16">
        <v>0.19</v>
      </c>
      <c r="F39" s="16">
        <v>0.1</v>
      </c>
      <c r="G39" s="16">
        <v>0.06</v>
      </c>
      <c r="H39" s="16">
        <v>0.1</v>
      </c>
    </row>
    <row r="40" spans="1:8" ht="15.6" customHeight="1" x14ac:dyDescent="0.2">
      <c r="A40" s="13" t="s">
        <v>137</v>
      </c>
      <c r="B40" s="16">
        <v>0.54</v>
      </c>
      <c r="C40" s="16">
        <v>0.52</v>
      </c>
      <c r="D40" s="16">
        <v>0.38</v>
      </c>
      <c r="E40" s="16">
        <v>0.2</v>
      </c>
      <c r="F40" s="16">
        <v>0.11</v>
      </c>
      <c r="G40" s="16">
        <v>0.06</v>
      </c>
      <c r="H40" s="16">
        <v>0.09</v>
      </c>
    </row>
    <row r="41" spans="1:8" ht="15.6" customHeight="1" x14ac:dyDescent="0.2">
      <c r="A41" s="13" t="s">
        <v>138</v>
      </c>
      <c r="B41" s="16">
        <v>0.54</v>
      </c>
      <c r="C41" s="16">
        <v>0.52</v>
      </c>
      <c r="D41" s="16">
        <v>0.38</v>
      </c>
      <c r="E41" s="16">
        <v>0.2</v>
      </c>
      <c r="F41" s="16">
        <v>0.11</v>
      </c>
      <c r="G41" s="16">
        <v>0.06</v>
      </c>
      <c r="H41" s="16">
        <v>0.09</v>
      </c>
    </row>
    <row r="42" spans="1:8" ht="15.6" customHeight="1" x14ac:dyDescent="0.2">
      <c r="A42" s="13" t="s">
        <v>139</v>
      </c>
      <c r="B42" s="16">
        <v>0.54</v>
      </c>
      <c r="C42" s="16">
        <v>0.53</v>
      </c>
      <c r="D42" s="16">
        <v>0.38</v>
      </c>
      <c r="E42" s="16">
        <v>0.2</v>
      </c>
      <c r="F42" s="16">
        <v>0.11</v>
      </c>
      <c r="G42" s="16">
        <v>0.05</v>
      </c>
      <c r="H42" s="16">
        <v>0.09</v>
      </c>
    </row>
    <row r="43" spans="1:8" ht="15.6" customHeight="1" x14ac:dyDescent="0.2">
      <c r="A43" s="13" t="s">
        <v>140</v>
      </c>
      <c r="B43" s="16">
        <v>0.55000000000000004</v>
      </c>
      <c r="C43" s="16">
        <v>0.52</v>
      </c>
      <c r="D43" s="16">
        <v>0.38</v>
      </c>
      <c r="E43" s="16">
        <v>0.21</v>
      </c>
      <c r="F43" s="16">
        <v>0.11</v>
      </c>
      <c r="G43" s="16">
        <v>0.06</v>
      </c>
      <c r="H43" s="16">
        <v>0.09</v>
      </c>
    </row>
    <row r="44" spans="1:8" ht="15.6" customHeight="1" x14ac:dyDescent="0.2">
      <c r="A44" s="13" t="s">
        <v>141</v>
      </c>
      <c r="B44" s="16">
        <v>0.55000000000000004</v>
      </c>
      <c r="C44" s="16">
        <v>0.53</v>
      </c>
      <c r="D44" s="16">
        <v>0.38</v>
      </c>
      <c r="E44" s="16">
        <v>0.22</v>
      </c>
      <c r="F44" s="16">
        <v>0.12</v>
      </c>
      <c r="G44" s="16">
        <v>0.05</v>
      </c>
      <c r="H44" s="16">
        <v>0.09</v>
      </c>
    </row>
    <row r="45" spans="1:8" ht="15.6" customHeight="1" x14ac:dyDescent="0.2">
      <c r="A45" s="13" t="s">
        <v>142</v>
      </c>
      <c r="B45" s="16">
        <v>0.56000000000000005</v>
      </c>
      <c r="C45" s="16">
        <v>0.54</v>
      </c>
      <c r="D45" s="16">
        <v>0.38</v>
      </c>
      <c r="E45" s="16">
        <v>0.23</v>
      </c>
      <c r="F45" s="16">
        <v>0.13</v>
      </c>
      <c r="G45" s="16">
        <v>0.05</v>
      </c>
      <c r="H45" s="16">
        <v>0.09</v>
      </c>
    </row>
    <row r="46" spans="1:8" ht="15.6" customHeight="1" x14ac:dyDescent="0.2">
      <c r="A46" s="13" t="s">
        <v>143</v>
      </c>
      <c r="B46" s="16">
        <v>0.56000000000000005</v>
      </c>
      <c r="C46" s="16">
        <v>0.54</v>
      </c>
      <c r="D46" s="16">
        <v>0.39</v>
      </c>
      <c r="E46" s="16">
        <v>0.23</v>
      </c>
      <c r="F46" s="16">
        <v>0.13</v>
      </c>
      <c r="G46" s="16">
        <v>0.05</v>
      </c>
      <c r="H46" s="16">
        <v>0.08</v>
      </c>
    </row>
    <row r="47" spans="1:8" ht="15.6" customHeight="1" x14ac:dyDescent="0.2">
      <c r="A47" s="13" t="s">
        <v>144</v>
      </c>
      <c r="B47" s="16">
        <v>0.56000000000000005</v>
      </c>
      <c r="C47" s="16">
        <v>0.54</v>
      </c>
      <c r="D47" s="16">
        <v>0.4</v>
      </c>
      <c r="E47" s="16">
        <v>0.23</v>
      </c>
      <c r="F47" s="16">
        <v>0.14000000000000001</v>
      </c>
      <c r="G47" s="16">
        <v>0.05</v>
      </c>
      <c r="H47" s="16">
        <v>0.08</v>
      </c>
    </row>
    <row r="48" spans="1:8" ht="15.6" customHeight="1" x14ac:dyDescent="0.2">
      <c r="A48" s="13" t="s">
        <v>145</v>
      </c>
      <c r="B48" s="16">
        <v>0.56000000000000005</v>
      </c>
      <c r="C48" s="16">
        <v>0.54</v>
      </c>
      <c r="D48" s="16">
        <v>0.4</v>
      </c>
      <c r="E48" s="16">
        <v>0.23</v>
      </c>
      <c r="F48" s="16">
        <v>0.14000000000000001</v>
      </c>
      <c r="G48" s="16">
        <v>0.05</v>
      </c>
      <c r="H48" s="16">
        <v>0.08</v>
      </c>
    </row>
    <row r="49" spans="1:8" ht="15.6" customHeight="1" x14ac:dyDescent="0.2">
      <c r="A49" s="13" t="s">
        <v>146</v>
      </c>
      <c r="B49" s="16">
        <v>0.56000000000000005</v>
      </c>
      <c r="C49" s="16">
        <v>0.54</v>
      </c>
      <c r="D49" s="16">
        <v>0.4</v>
      </c>
      <c r="E49" s="16">
        <v>0.23</v>
      </c>
      <c r="F49" s="16">
        <v>0.14000000000000001</v>
      </c>
      <c r="G49" s="16">
        <v>0.05</v>
      </c>
      <c r="H49" s="16">
        <v>0.08</v>
      </c>
    </row>
    <row r="50" spans="1:8" ht="15.6" customHeight="1" x14ac:dyDescent="0.2">
      <c r="A50" s="13" t="s">
        <v>147</v>
      </c>
      <c r="B50" s="16">
        <v>0.56999999999999995</v>
      </c>
      <c r="C50" s="16">
        <v>0.53</v>
      </c>
      <c r="D50" s="16">
        <v>0.41</v>
      </c>
      <c r="E50" s="16">
        <v>0.24</v>
      </c>
      <c r="F50" s="16">
        <v>0.14000000000000001</v>
      </c>
      <c r="G50" s="16">
        <v>0.05</v>
      </c>
      <c r="H50" s="16">
        <v>0.08</v>
      </c>
    </row>
    <row r="51" spans="1:8" ht="15.6" customHeight="1" x14ac:dyDescent="0.2">
      <c r="A51" s="13" t="s">
        <v>148</v>
      </c>
      <c r="B51" s="16">
        <v>0.56999999999999995</v>
      </c>
      <c r="C51" s="16">
        <v>0.53</v>
      </c>
      <c r="D51" s="16">
        <v>0.41</v>
      </c>
      <c r="E51" s="16">
        <v>0.24</v>
      </c>
      <c r="F51" s="16">
        <v>0.14000000000000001</v>
      </c>
      <c r="G51" s="16">
        <v>0.05</v>
      </c>
      <c r="H51" s="16">
        <v>0.08</v>
      </c>
    </row>
    <row r="52" spans="1:8" ht="15.6" customHeight="1" x14ac:dyDescent="0.2">
      <c r="A52" s="13" t="s">
        <v>149</v>
      </c>
      <c r="B52" s="16">
        <v>0.56999999999999995</v>
      </c>
      <c r="C52" s="16">
        <v>0.53</v>
      </c>
      <c r="D52" s="16">
        <v>0.41</v>
      </c>
      <c r="E52" s="16">
        <v>0.25</v>
      </c>
      <c r="F52" s="16">
        <v>0.14000000000000001</v>
      </c>
      <c r="G52" s="16">
        <v>0.05</v>
      </c>
      <c r="H52" s="16">
        <v>0.08</v>
      </c>
    </row>
    <row r="53" spans="1:8" ht="15.6" customHeight="1" x14ac:dyDescent="0.2">
      <c r="A53" s="13" t="s">
        <v>150</v>
      </c>
      <c r="B53" s="16">
        <v>0.56999999999999995</v>
      </c>
      <c r="C53" s="16">
        <v>0.52</v>
      </c>
      <c r="D53" s="16">
        <v>0.42</v>
      </c>
      <c r="E53" s="16">
        <v>0.25</v>
      </c>
      <c r="F53" s="16">
        <v>0.14000000000000001</v>
      </c>
      <c r="G53" s="16">
        <v>0.05</v>
      </c>
      <c r="H53" s="16">
        <v>0.08</v>
      </c>
    </row>
    <row r="54" spans="1:8" ht="15.6" customHeight="1" x14ac:dyDescent="0.2">
      <c r="A54" s="13" t="s">
        <v>151</v>
      </c>
      <c r="B54" s="16">
        <v>0.56999999999999995</v>
      </c>
      <c r="C54" s="16">
        <v>0.51</v>
      </c>
      <c r="D54" s="16">
        <v>0.42</v>
      </c>
      <c r="E54" s="16">
        <v>0.25</v>
      </c>
      <c r="F54" s="16">
        <v>0.14000000000000001</v>
      </c>
      <c r="G54" s="16">
        <v>0.05</v>
      </c>
      <c r="H54" s="16">
        <v>0.08</v>
      </c>
    </row>
    <row r="55" spans="1:8" ht="15.6" customHeight="1" x14ac:dyDescent="0.2">
      <c r="A55" s="13" t="s">
        <v>152</v>
      </c>
      <c r="B55" s="16">
        <v>0.56999999999999995</v>
      </c>
      <c r="C55" s="16">
        <v>0.49</v>
      </c>
      <c r="D55" s="16">
        <v>0.44</v>
      </c>
      <c r="E55" s="16">
        <v>0.24</v>
      </c>
      <c r="F55" s="16">
        <v>0.13</v>
      </c>
      <c r="G55" s="16">
        <v>0.05</v>
      </c>
      <c r="H55" s="16">
        <v>0.08</v>
      </c>
    </row>
    <row r="56" spans="1:8" ht="15.6" customHeight="1" x14ac:dyDescent="0.2">
      <c r="A56" s="13" t="s">
        <v>153</v>
      </c>
      <c r="B56" s="16">
        <v>0.56999999999999995</v>
      </c>
      <c r="C56" s="16">
        <v>0.47</v>
      </c>
      <c r="D56" s="16">
        <v>0.46</v>
      </c>
      <c r="E56" s="16">
        <v>0.23</v>
      </c>
      <c r="F56" s="16">
        <v>0.13</v>
      </c>
      <c r="G56" s="16">
        <v>0.04</v>
      </c>
      <c r="H56" s="16">
        <v>0.08</v>
      </c>
    </row>
    <row r="57" spans="1:8" ht="15.6" customHeight="1" x14ac:dyDescent="0.2">
      <c r="A57" s="13" t="s">
        <v>154</v>
      </c>
      <c r="B57" s="16">
        <v>0.57999999999999996</v>
      </c>
      <c r="C57" s="16">
        <v>0.44</v>
      </c>
      <c r="D57" s="16">
        <v>0.5</v>
      </c>
      <c r="E57" s="16">
        <v>0.22</v>
      </c>
      <c r="F57" s="16">
        <v>0.12</v>
      </c>
      <c r="G57" s="16">
        <v>0.04</v>
      </c>
      <c r="H57" s="16">
        <v>7.0000000000000007E-2</v>
      </c>
    </row>
    <row r="58" spans="1:8" ht="15.6" customHeight="1" x14ac:dyDescent="0.2">
      <c r="A58" s="13" t="s">
        <v>155</v>
      </c>
      <c r="B58" s="16">
        <v>0.57999999999999996</v>
      </c>
      <c r="C58" s="16">
        <v>0.43</v>
      </c>
      <c r="D58" s="16">
        <v>0.52</v>
      </c>
      <c r="E58" s="16">
        <v>0.22</v>
      </c>
      <c r="F58" s="16">
        <v>0.12</v>
      </c>
      <c r="G58" s="16">
        <v>0.04</v>
      </c>
      <c r="H58" s="16">
        <v>7.0000000000000007E-2</v>
      </c>
    </row>
    <row r="59" spans="1:8" ht="15.6" customHeight="1" x14ac:dyDescent="0.2">
      <c r="A59" s="13" t="s">
        <v>156</v>
      </c>
      <c r="B59" s="16">
        <v>0.56999999999999995</v>
      </c>
      <c r="C59" s="16">
        <v>0.42</v>
      </c>
      <c r="D59" s="16">
        <v>0.53</v>
      </c>
      <c r="E59" s="16">
        <v>0.22</v>
      </c>
      <c r="F59" s="16">
        <v>0.12</v>
      </c>
      <c r="G59" s="16">
        <v>0.04</v>
      </c>
      <c r="H59" s="16">
        <v>7.0000000000000007E-2</v>
      </c>
    </row>
    <row r="60" spans="1:8" ht="15.6" customHeight="1" x14ac:dyDescent="0.2">
      <c r="A60" s="13" t="s">
        <v>157</v>
      </c>
      <c r="B60" s="16">
        <v>0.56999999999999995</v>
      </c>
      <c r="C60" s="16">
        <v>0.41</v>
      </c>
      <c r="D60" s="16">
        <v>0.54</v>
      </c>
      <c r="E60" s="16">
        <v>0.21</v>
      </c>
      <c r="F60" s="16">
        <v>0.11</v>
      </c>
      <c r="G60" s="16">
        <v>0.04</v>
      </c>
      <c r="H60" s="16">
        <v>7.0000000000000007E-2</v>
      </c>
    </row>
    <row r="61" spans="1:8" ht="15.6" customHeight="1" x14ac:dyDescent="0.2">
      <c r="A61" s="13" t="s">
        <v>158</v>
      </c>
      <c r="B61" s="16">
        <v>0.57999999999999996</v>
      </c>
      <c r="C61" s="16">
        <v>0.41</v>
      </c>
      <c r="D61" s="16">
        <v>0.54</v>
      </c>
      <c r="E61" s="16">
        <v>0.21</v>
      </c>
      <c r="F61" s="16">
        <v>0.11</v>
      </c>
      <c r="G61" s="16">
        <v>0.04</v>
      </c>
      <c r="H61" s="16">
        <v>7.0000000000000007E-2</v>
      </c>
    </row>
    <row r="62" spans="1:8" ht="15.6" customHeight="1" x14ac:dyDescent="0.2">
      <c r="A62" s="13" t="s">
        <v>159</v>
      </c>
      <c r="B62" s="16">
        <v>0.57999999999999996</v>
      </c>
      <c r="C62" s="16">
        <v>0.41</v>
      </c>
      <c r="D62" s="16">
        <v>0.55000000000000004</v>
      </c>
      <c r="E62" s="16">
        <v>0.21</v>
      </c>
      <c r="F62" s="16">
        <v>0.11</v>
      </c>
      <c r="G62" s="16">
        <v>0.04</v>
      </c>
      <c r="H62" s="16">
        <v>0.06</v>
      </c>
    </row>
    <row r="63" spans="1:8" ht="15.6" customHeight="1" x14ac:dyDescent="0.2">
      <c r="A63" s="13" t="s">
        <v>160</v>
      </c>
      <c r="B63" s="16">
        <v>0.57999999999999996</v>
      </c>
      <c r="C63" s="16">
        <v>0.41</v>
      </c>
      <c r="D63" s="16">
        <v>0.54</v>
      </c>
      <c r="E63" s="16">
        <v>0.21</v>
      </c>
      <c r="F63" s="16">
        <v>0.11</v>
      </c>
      <c r="G63" s="16">
        <v>0.04</v>
      </c>
      <c r="H63" s="16">
        <v>0.06</v>
      </c>
    </row>
    <row r="64" spans="1:8" ht="15.6" customHeight="1" x14ac:dyDescent="0.2">
      <c r="A64" s="13" t="s">
        <v>59</v>
      </c>
      <c r="B64" s="16">
        <v>0.57999999999999996</v>
      </c>
      <c r="C64" s="16">
        <v>0.41</v>
      </c>
      <c r="D64" s="16">
        <v>0.54</v>
      </c>
      <c r="E64" s="16">
        <v>0.21</v>
      </c>
      <c r="F64" s="16">
        <v>0.11</v>
      </c>
      <c r="G64" s="16">
        <v>0.04</v>
      </c>
      <c r="H64" s="16">
        <v>0.06</v>
      </c>
    </row>
    <row r="65" spans="2:8" ht="15" x14ac:dyDescent="0.2">
      <c r="B65" s="16"/>
      <c r="C65" s="16"/>
      <c r="D65" s="16"/>
      <c r="E65" s="16"/>
      <c r="F65" s="16"/>
      <c r="G65" s="16"/>
      <c r="H65" s="16"/>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1" width="22.7109375" customWidth="1"/>
  </cols>
  <sheetData>
    <row r="1" spans="1:9" ht="15.6" customHeight="1" x14ac:dyDescent="0.25">
      <c r="A1" s="10" t="s">
        <v>271</v>
      </c>
      <c r="I1" s="2" t="str">
        <f>HYPERLINK("#'Contents'!A1", "Contents")</f>
        <v>Contents</v>
      </c>
    </row>
    <row r="2" spans="1:9" ht="15.6" customHeight="1" x14ac:dyDescent="0.25">
      <c r="A2" s="10"/>
    </row>
    <row r="3" spans="1:9" ht="30.95" customHeight="1" x14ac:dyDescent="0.2">
      <c r="A3" s="12" t="s">
        <v>100</v>
      </c>
      <c r="B3" s="11" t="s">
        <v>264</v>
      </c>
      <c r="C3" s="11" t="s">
        <v>265</v>
      </c>
      <c r="D3" s="11" t="s">
        <v>266</v>
      </c>
      <c r="E3" s="11" t="s">
        <v>267</v>
      </c>
      <c r="F3" s="11" t="s">
        <v>268</v>
      </c>
      <c r="G3" s="11" t="s">
        <v>269</v>
      </c>
    </row>
    <row r="4" spans="1:9" ht="15.6" customHeight="1" x14ac:dyDescent="0.2">
      <c r="A4" s="13" t="s">
        <v>101</v>
      </c>
      <c r="B4" s="15">
        <v>353</v>
      </c>
      <c r="C4" s="15">
        <v>431</v>
      </c>
      <c r="D4" s="15">
        <v>342</v>
      </c>
      <c r="E4" s="15">
        <v>167</v>
      </c>
      <c r="F4" s="15">
        <v>294</v>
      </c>
      <c r="G4" s="15">
        <v>411</v>
      </c>
    </row>
    <row r="5" spans="1:9" ht="15.6" customHeight="1" x14ac:dyDescent="0.2">
      <c r="A5" s="13" t="s">
        <v>102</v>
      </c>
      <c r="B5" s="15">
        <v>355</v>
      </c>
      <c r="C5" s="15">
        <v>432</v>
      </c>
      <c r="D5" s="15">
        <v>342</v>
      </c>
      <c r="E5" s="15">
        <v>167</v>
      </c>
      <c r="F5" s="15">
        <v>295</v>
      </c>
      <c r="G5" s="15">
        <v>406</v>
      </c>
    </row>
    <row r="6" spans="1:9" ht="15.6" customHeight="1" x14ac:dyDescent="0.2">
      <c r="A6" s="13" t="s">
        <v>103</v>
      </c>
      <c r="B6" s="15">
        <v>355</v>
      </c>
      <c r="C6" s="15">
        <v>432</v>
      </c>
      <c r="D6" s="15">
        <v>342</v>
      </c>
      <c r="E6" s="15">
        <v>167</v>
      </c>
      <c r="F6" s="15">
        <v>295</v>
      </c>
      <c r="G6" s="15">
        <v>424</v>
      </c>
    </row>
    <row r="7" spans="1:9" ht="15.6" customHeight="1" x14ac:dyDescent="0.2">
      <c r="A7" s="13" t="s">
        <v>104</v>
      </c>
      <c r="B7" s="15">
        <v>356</v>
      </c>
      <c r="C7" s="15">
        <v>430</v>
      </c>
      <c r="D7" s="15">
        <v>342</v>
      </c>
      <c r="E7" s="15">
        <v>167</v>
      </c>
      <c r="F7" s="15">
        <v>294</v>
      </c>
      <c r="G7" s="15">
        <v>404</v>
      </c>
    </row>
    <row r="8" spans="1:9" ht="15.6" customHeight="1" x14ac:dyDescent="0.2">
      <c r="A8" s="13" t="s">
        <v>105</v>
      </c>
      <c r="B8" s="15">
        <v>356</v>
      </c>
      <c r="C8" s="15">
        <v>431</v>
      </c>
      <c r="D8" s="15">
        <v>342</v>
      </c>
      <c r="E8" s="15">
        <v>167</v>
      </c>
      <c r="F8" s="15">
        <v>295</v>
      </c>
      <c r="G8" s="15">
        <v>398</v>
      </c>
    </row>
    <row r="9" spans="1:9" ht="15.6" customHeight="1" x14ac:dyDescent="0.2">
      <c r="A9" s="13" t="s">
        <v>106</v>
      </c>
      <c r="B9" s="15">
        <v>357</v>
      </c>
      <c r="C9" s="15">
        <v>432</v>
      </c>
      <c r="D9" s="15">
        <v>342</v>
      </c>
      <c r="E9" s="15">
        <v>167</v>
      </c>
      <c r="F9" s="15">
        <v>296</v>
      </c>
      <c r="G9" s="15">
        <v>402</v>
      </c>
    </row>
    <row r="10" spans="1:9" ht="15.6" customHeight="1" x14ac:dyDescent="0.2">
      <c r="A10" s="13" t="s">
        <v>107</v>
      </c>
      <c r="B10" s="15">
        <v>357</v>
      </c>
      <c r="C10" s="15">
        <v>432</v>
      </c>
      <c r="D10" s="15">
        <v>342</v>
      </c>
      <c r="E10" s="15">
        <v>167</v>
      </c>
      <c r="F10" s="15">
        <v>295</v>
      </c>
      <c r="G10" s="15">
        <v>402</v>
      </c>
    </row>
    <row r="11" spans="1:9" ht="15.6" customHeight="1" x14ac:dyDescent="0.2">
      <c r="A11" s="13" t="s">
        <v>108</v>
      </c>
      <c r="B11" s="15">
        <v>358</v>
      </c>
      <c r="C11" s="15">
        <v>432</v>
      </c>
      <c r="D11" s="15">
        <v>342</v>
      </c>
      <c r="E11" s="15">
        <v>167</v>
      </c>
      <c r="F11" s="15">
        <v>297</v>
      </c>
      <c r="G11" s="15">
        <v>394</v>
      </c>
    </row>
    <row r="12" spans="1:9" ht="15.6" customHeight="1" x14ac:dyDescent="0.2">
      <c r="A12" s="13" t="s">
        <v>109</v>
      </c>
      <c r="B12" s="15">
        <v>357</v>
      </c>
      <c r="C12" s="15">
        <v>433</v>
      </c>
      <c r="D12" s="15">
        <v>342</v>
      </c>
      <c r="E12" s="15">
        <v>167</v>
      </c>
      <c r="F12" s="15">
        <v>298</v>
      </c>
      <c r="G12" s="15">
        <v>405</v>
      </c>
    </row>
    <row r="13" spans="1:9" ht="15.6" customHeight="1" x14ac:dyDescent="0.2">
      <c r="A13" s="13" t="s">
        <v>110</v>
      </c>
      <c r="B13" s="15">
        <v>357</v>
      </c>
      <c r="C13" s="15">
        <v>433</v>
      </c>
      <c r="D13" s="15">
        <v>342</v>
      </c>
      <c r="E13" s="15">
        <v>167</v>
      </c>
      <c r="F13" s="15">
        <v>299</v>
      </c>
      <c r="G13" s="15">
        <v>384</v>
      </c>
    </row>
    <row r="14" spans="1:9" ht="15.6" customHeight="1" x14ac:dyDescent="0.2">
      <c r="A14" s="13" t="s">
        <v>111</v>
      </c>
      <c r="B14" s="15">
        <v>359</v>
      </c>
      <c r="C14" s="15">
        <v>433</v>
      </c>
      <c r="D14" s="15">
        <v>342</v>
      </c>
      <c r="E14" s="15">
        <v>167</v>
      </c>
      <c r="F14" s="15">
        <v>301</v>
      </c>
      <c r="G14" s="15">
        <v>415</v>
      </c>
    </row>
    <row r="15" spans="1:9" ht="15.6" customHeight="1" x14ac:dyDescent="0.2">
      <c r="A15" s="13" t="s">
        <v>112</v>
      </c>
      <c r="B15" s="15">
        <v>360</v>
      </c>
      <c r="C15" s="15">
        <v>442</v>
      </c>
      <c r="D15" s="15">
        <v>349</v>
      </c>
      <c r="E15" s="15">
        <v>170</v>
      </c>
      <c r="F15" s="15">
        <v>308</v>
      </c>
      <c r="G15" s="15">
        <v>409</v>
      </c>
    </row>
    <row r="16" spans="1:9" ht="15.6" customHeight="1" x14ac:dyDescent="0.2">
      <c r="A16" s="13" t="s">
        <v>113</v>
      </c>
      <c r="B16" s="15">
        <v>361</v>
      </c>
      <c r="C16" s="15">
        <v>447</v>
      </c>
      <c r="D16" s="15">
        <v>353</v>
      </c>
      <c r="E16" s="15">
        <v>172</v>
      </c>
      <c r="F16" s="15">
        <v>314</v>
      </c>
      <c r="G16" s="15">
        <v>430</v>
      </c>
    </row>
    <row r="17" spans="1:7" ht="15.6" customHeight="1" x14ac:dyDescent="0.2">
      <c r="A17" s="13" t="s">
        <v>114</v>
      </c>
      <c r="B17" s="15">
        <v>361</v>
      </c>
      <c r="C17" s="15">
        <v>447</v>
      </c>
      <c r="D17" s="15">
        <v>353</v>
      </c>
      <c r="E17" s="15">
        <v>172</v>
      </c>
      <c r="F17" s="15">
        <v>314</v>
      </c>
      <c r="G17" s="15">
        <v>421</v>
      </c>
    </row>
    <row r="18" spans="1:7" ht="15.6" customHeight="1" x14ac:dyDescent="0.2">
      <c r="A18" s="13" t="s">
        <v>115</v>
      </c>
      <c r="B18" s="15">
        <v>361</v>
      </c>
      <c r="C18" s="15">
        <v>447</v>
      </c>
      <c r="D18" s="15">
        <v>353</v>
      </c>
      <c r="E18" s="15">
        <v>172</v>
      </c>
      <c r="F18" s="15">
        <v>316</v>
      </c>
      <c r="G18" s="15">
        <v>448</v>
      </c>
    </row>
    <row r="19" spans="1:7" ht="15.6" customHeight="1" x14ac:dyDescent="0.2">
      <c r="A19" s="13" t="s">
        <v>116</v>
      </c>
      <c r="B19" s="15">
        <v>361</v>
      </c>
      <c r="C19" s="15">
        <v>444</v>
      </c>
      <c r="D19" s="15">
        <v>353</v>
      </c>
      <c r="E19" s="15">
        <v>172</v>
      </c>
      <c r="F19" s="15">
        <v>315</v>
      </c>
      <c r="G19" s="15">
        <v>439</v>
      </c>
    </row>
    <row r="20" spans="1:7" ht="15.6" customHeight="1" x14ac:dyDescent="0.2">
      <c r="A20" s="13" t="s">
        <v>117</v>
      </c>
      <c r="B20" s="15">
        <v>361</v>
      </c>
      <c r="C20" s="15">
        <v>444</v>
      </c>
      <c r="D20" s="15">
        <v>353</v>
      </c>
      <c r="E20" s="15">
        <v>172</v>
      </c>
      <c r="F20" s="15">
        <v>318</v>
      </c>
      <c r="G20" s="15">
        <v>420</v>
      </c>
    </row>
    <row r="21" spans="1:7" ht="15.6" customHeight="1" x14ac:dyDescent="0.2">
      <c r="A21" s="13" t="s">
        <v>118</v>
      </c>
      <c r="B21" s="15">
        <v>362</v>
      </c>
      <c r="C21" s="15">
        <v>444</v>
      </c>
      <c r="D21" s="15">
        <v>353</v>
      </c>
      <c r="E21" s="15">
        <v>172</v>
      </c>
      <c r="F21" s="15">
        <v>319</v>
      </c>
      <c r="G21" s="15">
        <v>428</v>
      </c>
    </row>
    <row r="22" spans="1:7" ht="15.6" customHeight="1" x14ac:dyDescent="0.2">
      <c r="A22" s="13" t="s">
        <v>119</v>
      </c>
      <c r="B22" s="15">
        <v>362</v>
      </c>
      <c r="C22" s="15">
        <v>444</v>
      </c>
      <c r="D22" s="15">
        <v>353</v>
      </c>
      <c r="E22" s="15">
        <v>172</v>
      </c>
      <c r="F22" s="15">
        <v>321</v>
      </c>
      <c r="G22" s="15">
        <v>427</v>
      </c>
    </row>
    <row r="23" spans="1:7" ht="15.6" customHeight="1" x14ac:dyDescent="0.2">
      <c r="A23" s="13" t="s">
        <v>120</v>
      </c>
      <c r="B23" s="15">
        <v>362</v>
      </c>
      <c r="C23" s="15">
        <v>445</v>
      </c>
      <c r="D23" s="15">
        <v>353</v>
      </c>
      <c r="E23" s="15">
        <v>172</v>
      </c>
      <c r="F23" s="15">
        <v>323</v>
      </c>
      <c r="G23" s="15">
        <v>419</v>
      </c>
    </row>
    <row r="24" spans="1:7" ht="15.6" customHeight="1" x14ac:dyDescent="0.2">
      <c r="A24" s="13" t="s">
        <v>121</v>
      </c>
      <c r="B24" s="15">
        <v>362</v>
      </c>
      <c r="C24" s="15">
        <v>445</v>
      </c>
      <c r="D24" s="15">
        <v>353</v>
      </c>
      <c r="E24" s="15">
        <v>172</v>
      </c>
      <c r="F24" s="15">
        <v>326</v>
      </c>
      <c r="G24" s="15">
        <v>436</v>
      </c>
    </row>
    <row r="25" spans="1:7" ht="15.6" customHeight="1" x14ac:dyDescent="0.2">
      <c r="A25" s="13" t="s">
        <v>122</v>
      </c>
      <c r="B25" s="15">
        <v>362</v>
      </c>
      <c r="C25" s="15">
        <v>445</v>
      </c>
      <c r="D25" s="15">
        <v>353</v>
      </c>
      <c r="E25" s="15">
        <v>172</v>
      </c>
      <c r="F25" s="15">
        <v>327</v>
      </c>
      <c r="G25" s="15">
        <v>414</v>
      </c>
    </row>
    <row r="26" spans="1:7" ht="15.6" customHeight="1" x14ac:dyDescent="0.2">
      <c r="A26" s="13" t="s">
        <v>123</v>
      </c>
      <c r="B26" s="15">
        <v>370</v>
      </c>
      <c r="C26" s="15">
        <v>446</v>
      </c>
      <c r="D26" s="15">
        <v>353</v>
      </c>
      <c r="E26" s="15">
        <v>172</v>
      </c>
      <c r="F26" s="15">
        <v>329</v>
      </c>
      <c r="G26" s="15">
        <v>442</v>
      </c>
    </row>
    <row r="27" spans="1:7" ht="15.6" customHeight="1" x14ac:dyDescent="0.2">
      <c r="A27" s="13" t="s">
        <v>124</v>
      </c>
      <c r="B27" s="15">
        <v>374</v>
      </c>
      <c r="C27" s="15">
        <v>474</v>
      </c>
      <c r="D27" s="15">
        <v>378</v>
      </c>
      <c r="E27" s="15">
        <v>184</v>
      </c>
      <c r="F27" s="15">
        <v>353</v>
      </c>
      <c r="G27" s="15">
        <v>435</v>
      </c>
    </row>
    <row r="28" spans="1:7" ht="15.6" customHeight="1" x14ac:dyDescent="0.2">
      <c r="A28" s="13" t="s">
        <v>125</v>
      </c>
      <c r="B28" s="15">
        <v>375</v>
      </c>
      <c r="C28" s="15">
        <v>487</v>
      </c>
      <c r="D28" s="15">
        <v>389</v>
      </c>
      <c r="E28" s="15">
        <v>190</v>
      </c>
      <c r="F28" s="15">
        <v>365</v>
      </c>
      <c r="G28" s="15">
        <v>455</v>
      </c>
    </row>
    <row r="29" spans="1:7" ht="15.6" customHeight="1" x14ac:dyDescent="0.2">
      <c r="A29" s="13" t="s">
        <v>126</v>
      </c>
      <c r="B29" s="15">
        <v>375</v>
      </c>
      <c r="C29" s="15">
        <v>487</v>
      </c>
      <c r="D29" s="15">
        <v>389</v>
      </c>
      <c r="E29" s="15">
        <v>190</v>
      </c>
      <c r="F29" s="15">
        <v>367</v>
      </c>
      <c r="G29" s="15">
        <v>444</v>
      </c>
    </row>
    <row r="30" spans="1:7" ht="15.6" customHeight="1" x14ac:dyDescent="0.2">
      <c r="A30" s="13" t="s">
        <v>127</v>
      </c>
      <c r="B30" s="15">
        <v>375</v>
      </c>
      <c r="C30" s="15">
        <v>487</v>
      </c>
      <c r="D30" s="15">
        <v>389</v>
      </c>
      <c r="E30" s="15">
        <v>190</v>
      </c>
      <c r="F30" s="15">
        <v>369</v>
      </c>
      <c r="G30" s="15">
        <v>500</v>
      </c>
    </row>
    <row r="31" spans="1:7" ht="15.6" customHeight="1" x14ac:dyDescent="0.2">
      <c r="A31" s="13" t="s">
        <v>128</v>
      </c>
      <c r="B31" s="15">
        <v>375</v>
      </c>
      <c r="C31" s="15">
        <v>482</v>
      </c>
      <c r="D31" s="15">
        <v>389</v>
      </c>
      <c r="E31" s="15">
        <v>190</v>
      </c>
      <c r="F31" s="15">
        <v>368</v>
      </c>
      <c r="G31" s="15">
        <v>482</v>
      </c>
    </row>
    <row r="32" spans="1:7" ht="15.6" customHeight="1" x14ac:dyDescent="0.2">
      <c r="A32" s="13" t="s">
        <v>129</v>
      </c>
      <c r="B32" s="15">
        <v>375</v>
      </c>
      <c r="C32" s="15">
        <v>482</v>
      </c>
      <c r="D32" s="15">
        <v>389</v>
      </c>
      <c r="E32" s="15">
        <v>190</v>
      </c>
      <c r="F32" s="15">
        <v>370</v>
      </c>
      <c r="G32" s="15">
        <v>461</v>
      </c>
    </row>
    <row r="33" spans="1:7" ht="15.6" customHeight="1" x14ac:dyDescent="0.2">
      <c r="A33" s="13" t="s">
        <v>130</v>
      </c>
      <c r="B33" s="15">
        <v>376</v>
      </c>
      <c r="C33" s="15">
        <v>483</v>
      </c>
      <c r="D33" s="15">
        <v>389</v>
      </c>
      <c r="E33" s="15">
        <v>190</v>
      </c>
      <c r="F33" s="15">
        <v>371</v>
      </c>
      <c r="G33" s="15">
        <v>474</v>
      </c>
    </row>
    <row r="34" spans="1:7" ht="15.6" customHeight="1" x14ac:dyDescent="0.2">
      <c r="A34" s="13" t="s">
        <v>131</v>
      </c>
      <c r="B34" s="15">
        <v>376</v>
      </c>
      <c r="C34" s="15">
        <v>484</v>
      </c>
      <c r="D34" s="15">
        <v>389</v>
      </c>
      <c r="E34" s="15">
        <v>190</v>
      </c>
      <c r="F34" s="15">
        <v>373</v>
      </c>
      <c r="G34" s="15">
        <v>469</v>
      </c>
    </row>
    <row r="35" spans="1:7" ht="15.6" customHeight="1" x14ac:dyDescent="0.2">
      <c r="A35" s="13" t="s">
        <v>132</v>
      </c>
      <c r="B35" s="15">
        <v>377</v>
      </c>
      <c r="C35" s="15">
        <v>484</v>
      </c>
      <c r="D35" s="15">
        <v>389</v>
      </c>
      <c r="E35" s="15">
        <v>190</v>
      </c>
      <c r="F35" s="15">
        <v>374</v>
      </c>
      <c r="G35" s="15">
        <v>461</v>
      </c>
    </row>
    <row r="36" spans="1:7" ht="15.6" customHeight="1" x14ac:dyDescent="0.2">
      <c r="A36" s="13" t="s">
        <v>133</v>
      </c>
      <c r="B36" s="15">
        <v>377</v>
      </c>
      <c r="C36" s="15">
        <v>485</v>
      </c>
      <c r="D36" s="15">
        <v>389</v>
      </c>
      <c r="E36" s="15">
        <v>190</v>
      </c>
      <c r="F36" s="15">
        <v>375</v>
      </c>
      <c r="G36" s="15">
        <v>479</v>
      </c>
    </row>
    <row r="37" spans="1:7" ht="15.6" customHeight="1" x14ac:dyDescent="0.2">
      <c r="A37" s="13" t="s">
        <v>134</v>
      </c>
      <c r="B37" s="15">
        <v>377</v>
      </c>
      <c r="C37" s="15">
        <v>487</v>
      </c>
      <c r="D37" s="15">
        <v>389</v>
      </c>
      <c r="E37" s="15">
        <v>190</v>
      </c>
      <c r="F37" s="15">
        <v>378</v>
      </c>
      <c r="G37" s="15">
        <v>460</v>
      </c>
    </row>
    <row r="38" spans="1:7" ht="15.6" customHeight="1" x14ac:dyDescent="0.2">
      <c r="A38" s="13" t="s">
        <v>135</v>
      </c>
      <c r="B38" s="15">
        <v>387</v>
      </c>
      <c r="C38" s="15">
        <v>490</v>
      </c>
      <c r="D38" s="15">
        <v>389</v>
      </c>
      <c r="E38" s="15">
        <v>191</v>
      </c>
      <c r="F38" s="15">
        <v>379</v>
      </c>
      <c r="G38" s="15">
        <v>482</v>
      </c>
    </row>
    <row r="39" spans="1:7" ht="15.6" customHeight="1" x14ac:dyDescent="0.2">
      <c r="A39" s="13" t="s">
        <v>136</v>
      </c>
      <c r="B39" s="15">
        <v>424</v>
      </c>
      <c r="C39" s="15">
        <v>516</v>
      </c>
      <c r="D39" s="15">
        <v>409</v>
      </c>
      <c r="E39" s="15">
        <v>201</v>
      </c>
      <c r="F39" s="15">
        <v>400</v>
      </c>
      <c r="G39" s="15">
        <v>493</v>
      </c>
    </row>
    <row r="40" spans="1:7" ht="15.6" customHeight="1" x14ac:dyDescent="0.2">
      <c r="A40" s="13" t="s">
        <v>137</v>
      </c>
      <c r="B40" s="15">
        <v>434</v>
      </c>
      <c r="C40" s="15">
        <v>528</v>
      </c>
      <c r="D40" s="15">
        <v>415</v>
      </c>
      <c r="E40" s="15">
        <v>204</v>
      </c>
      <c r="F40" s="15">
        <v>408</v>
      </c>
      <c r="G40" s="15">
        <v>510</v>
      </c>
    </row>
    <row r="41" spans="1:7" ht="15.6" customHeight="1" x14ac:dyDescent="0.2">
      <c r="A41" s="13" t="s">
        <v>138</v>
      </c>
      <c r="B41" s="15">
        <v>435</v>
      </c>
      <c r="C41" s="15">
        <v>530</v>
      </c>
      <c r="D41" s="15">
        <v>415</v>
      </c>
      <c r="E41" s="15">
        <v>205</v>
      </c>
      <c r="F41" s="15">
        <v>410</v>
      </c>
      <c r="G41" s="15">
        <v>501</v>
      </c>
    </row>
    <row r="42" spans="1:7" ht="15.6" customHeight="1" x14ac:dyDescent="0.2">
      <c r="A42" s="13" t="s">
        <v>139</v>
      </c>
      <c r="B42" s="15">
        <v>436</v>
      </c>
      <c r="C42" s="15">
        <v>531</v>
      </c>
      <c r="D42" s="15">
        <v>415</v>
      </c>
      <c r="E42" s="15">
        <v>205</v>
      </c>
      <c r="F42" s="15">
        <v>411</v>
      </c>
      <c r="G42" s="15">
        <v>551</v>
      </c>
    </row>
    <row r="43" spans="1:7" ht="15.6" customHeight="1" x14ac:dyDescent="0.2">
      <c r="A43" s="13" t="s">
        <v>140</v>
      </c>
      <c r="B43" s="15">
        <v>438</v>
      </c>
      <c r="C43" s="15">
        <v>526</v>
      </c>
      <c r="D43" s="15">
        <v>415</v>
      </c>
      <c r="E43" s="15">
        <v>205</v>
      </c>
      <c r="F43" s="15">
        <v>412</v>
      </c>
      <c r="G43" s="15">
        <v>520</v>
      </c>
    </row>
    <row r="44" spans="1:7" ht="15.6" customHeight="1" x14ac:dyDescent="0.2">
      <c r="A44" s="13" t="s">
        <v>141</v>
      </c>
      <c r="B44" s="15">
        <v>440</v>
      </c>
      <c r="C44" s="15">
        <v>527</v>
      </c>
      <c r="D44" s="15">
        <v>415</v>
      </c>
      <c r="E44" s="15">
        <v>205</v>
      </c>
      <c r="F44" s="15">
        <v>417</v>
      </c>
      <c r="G44" s="15">
        <v>499</v>
      </c>
    </row>
    <row r="45" spans="1:7" ht="15.6" customHeight="1" x14ac:dyDescent="0.2">
      <c r="A45" s="13" t="s">
        <v>142</v>
      </c>
      <c r="B45" s="15">
        <v>442</v>
      </c>
      <c r="C45" s="15">
        <v>529</v>
      </c>
      <c r="D45" s="15">
        <v>415</v>
      </c>
      <c r="E45" s="15">
        <v>206</v>
      </c>
      <c r="F45" s="15">
        <v>423</v>
      </c>
      <c r="G45" s="15">
        <v>512</v>
      </c>
    </row>
    <row r="46" spans="1:7" ht="15.6" customHeight="1" x14ac:dyDescent="0.2">
      <c r="A46" s="13" t="s">
        <v>143</v>
      </c>
      <c r="B46" s="15">
        <v>443</v>
      </c>
      <c r="C46" s="15">
        <v>529</v>
      </c>
      <c r="D46" s="15">
        <v>415</v>
      </c>
      <c r="E46" s="15">
        <v>206</v>
      </c>
      <c r="F46" s="15">
        <v>426</v>
      </c>
      <c r="G46" s="15">
        <v>497</v>
      </c>
    </row>
    <row r="47" spans="1:7" ht="15.6" customHeight="1" x14ac:dyDescent="0.2">
      <c r="A47" s="13" t="s">
        <v>144</v>
      </c>
      <c r="B47" s="15">
        <v>444</v>
      </c>
      <c r="C47" s="15">
        <v>529</v>
      </c>
      <c r="D47" s="15">
        <v>415</v>
      </c>
      <c r="E47" s="15">
        <v>206</v>
      </c>
      <c r="F47" s="15">
        <v>426</v>
      </c>
      <c r="G47" s="15">
        <v>493</v>
      </c>
    </row>
    <row r="48" spans="1:7" ht="15.6" customHeight="1" x14ac:dyDescent="0.2">
      <c r="A48" s="13" t="s">
        <v>145</v>
      </c>
      <c r="B48" s="15">
        <v>444</v>
      </c>
      <c r="C48" s="15">
        <v>529</v>
      </c>
      <c r="D48" s="15">
        <v>415</v>
      </c>
      <c r="E48" s="15">
        <v>206</v>
      </c>
      <c r="F48" s="15">
        <v>428</v>
      </c>
      <c r="G48" s="15">
        <v>513</v>
      </c>
    </row>
    <row r="49" spans="1:7" ht="15.6" customHeight="1" x14ac:dyDescent="0.2">
      <c r="A49" s="13" t="s">
        <v>146</v>
      </c>
      <c r="B49" s="15">
        <v>445</v>
      </c>
      <c r="C49" s="15">
        <v>529</v>
      </c>
      <c r="D49" s="15">
        <v>415</v>
      </c>
      <c r="E49" s="15">
        <v>206</v>
      </c>
      <c r="F49" s="15">
        <v>428</v>
      </c>
      <c r="G49" s="15">
        <v>486</v>
      </c>
    </row>
    <row r="50" spans="1:7" ht="15.6" customHeight="1" x14ac:dyDescent="0.2">
      <c r="A50" s="13" t="s">
        <v>147</v>
      </c>
      <c r="B50" s="15">
        <v>451</v>
      </c>
      <c r="C50" s="15">
        <v>530</v>
      </c>
      <c r="D50" s="15">
        <v>415</v>
      </c>
      <c r="E50" s="15">
        <v>206</v>
      </c>
      <c r="F50" s="15">
        <v>431</v>
      </c>
      <c r="G50" s="15">
        <v>526</v>
      </c>
    </row>
    <row r="51" spans="1:7" ht="15.6" customHeight="1" x14ac:dyDescent="0.2">
      <c r="A51" s="13" t="s">
        <v>148</v>
      </c>
      <c r="B51" s="15">
        <v>455</v>
      </c>
      <c r="C51" s="15">
        <v>536</v>
      </c>
      <c r="D51" s="15">
        <v>421</v>
      </c>
      <c r="E51" s="15">
        <v>208</v>
      </c>
      <c r="F51" s="15">
        <v>436</v>
      </c>
      <c r="G51" s="15">
        <v>533</v>
      </c>
    </row>
    <row r="52" spans="1:7" ht="15.6" customHeight="1" x14ac:dyDescent="0.2">
      <c r="A52" s="13" t="s">
        <v>149</v>
      </c>
      <c r="B52" s="15">
        <v>456</v>
      </c>
      <c r="C52" s="15">
        <v>537</v>
      </c>
      <c r="D52" s="15">
        <v>422</v>
      </c>
      <c r="E52" s="15">
        <v>209</v>
      </c>
      <c r="F52" s="15">
        <v>438</v>
      </c>
      <c r="G52" s="15">
        <v>546</v>
      </c>
    </row>
    <row r="53" spans="1:7" ht="15.6" customHeight="1" x14ac:dyDescent="0.2">
      <c r="A53" s="13" t="s">
        <v>150</v>
      </c>
      <c r="B53" s="15">
        <v>455</v>
      </c>
      <c r="C53" s="15">
        <v>535</v>
      </c>
      <c r="D53" s="15">
        <v>423</v>
      </c>
      <c r="E53" s="15">
        <v>209</v>
      </c>
      <c r="F53" s="15">
        <v>437</v>
      </c>
      <c r="G53" s="15">
        <v>539</v>
      </c>
    </row>
    <row r="54" spans="1:7" ht="15.6" customHeight="1" x14ac:dyDescent="0.2">
      <c r="A54" s="13" t="s">
        <v>151</v>
      </c>
      <c r="B54" s="15">
        <v>454</v>
      </c>
      <c r="C54" s="15">
        <v>535</v>
      </c>
      <c r="D54" s="15">
        <v>422</v>
      </c>
      <c r="E54" s="15">
        <v>209</v>
      </c>
      <c r="F54" s="15">
        <v>437</v>
      </c>
      <c r="G54" s="15">
        <v>593</v>
      </c>
    </row>
    <row r="55" spans="1:7" ht="15.6" customHeight="1" x14ac:dyDescent="0.2">
      <c r="A55" s="13" t="s">
        <v>152</v>
      </c>
      <c r="B55" s="15">
        <v>453</v>
      </c>
      <c r="C55" s="15">
        <v>528</v>
      </c>
      <c r="D55" s="15">
        <v>422</v>
      </c>
      <c r="E55" s="15">
        <v>209</v>
      </c>
      <c r="F55" s="15">
        <v>434</v>
      </c>
      <c r="G55" s="15">
        <v>553</v>
      </c>
    </row>
    <row r="56" spans="1:7" ht="15.6" customHeight="1" x14ac:dyDescent="0.2">
      <c r="A56" s="13" t="s">
        <v>153</v>
      </c>
      <c r="B56" s="15">
        <v>450</v>
      </c>
      <c r="C56" s="15">
        <v>528</v>
      </c>
      <c r="D56" s="15">
        <v>422</v>
      </c>
      <c r="E56" s="15">
        <v>209</v>
      </c>
      <c r="F56" s="15">
        <v>434</v>
      </c>
      <c r="G56" s="15">
        <v>533</v>
      </c>
    </row>
    <row r="57" spans="1:7" ht="15.6" customHeight="1" x14ac:dyDescent="0.2">
      <c r="A57" s="13" t="s">
        <v>154</v>
      </c>
      <c r="B57" s="15">
        <v>447</v>
      </c>
      <c r="C57" s="15">
        <v>528</v>
      </c>
      <c r="D57" s="15">
        <v>422</v>
      </c>
      <c r="E57" s="15">
        <v>209</v>
      </c>
      <c r="F57" s="15">
        <v>435</v>
      </c>
      <c r="G57" s="15">
        <v>545</v>
      </c>
    </row>
    <row r="58" spans="1:7" ht="15.6" customHeight="1" x14ac:dyDescent="0.2">
      <c r="A58" s="13" t="s">
        <v>155</v>
      </c>
      <c r="B58" s="15">
        <v>445</v>
      </c>
      <c r="C58" s="15">
        <v>527</v>
      </c>
      <c r="D58" s="15">
        <v>422</v>
      </c>
      <c r="E58" s="15">
        <v>209</v>
      </c>
      <c r="F58" s="15">
        <v>434</v>
      </c>
      <c r="G58" s="15">
        <v>529</v>
      </c>
    </row>
    <row r="59" spans="1:7" ht="15.6" customHeight="1" x14ac:dyDescent="0.2">
      <c r="A59" s="13" t="s">
        <v>156</v>
      </c>
      <c r="B59" s="15">
        <v>444</v>
      </c>
      <c r="C59" s="15">
        <v>527</v>
      </c>
      <c r="D59" s="15">
        <v>422</v>
      </c>
      <c r="E59" s="15">
        <v>209</v>
      </c>
      <c r="F59" s="15">
        <v>435</v>
      </c>
      <c r="G59" s="15">
        <v>535</v>
      </c>
    </row>
    <row r="60" spans="1:7" ht="15.6" customHeight="1" x14ac:dyDescent="0.2">
      <c r="A60" s="13" t="s">
        <v>157</v>
      </c>
      <c r="B60" s="15">
        <v>443</v>
      </c>
      <c r="C60" s="15">
        <v>527</v>
      </c>
      <c r="D60" s="15">
        <v>422</v>
      </c>
      <c r="E60" s="15">
        <v>209</v>
      </c>
      <c r="F60" s="15">
        <v>435</v>
      </c>
      <c r="G60" s="15">
        <v>549</v>
      </c>
    </row>
    <row r="61" spans="1:7" ht="15.6" customHeight="1" x14ac:dyDescent="0.2">
      <c r="A61" s="13" t="s">
        <v>158</v>
      </c>
      <c r="B61" s="15">
        <v>443</v>
      </c>
      <c r="C61" s="15">
        <v>527</v>
      </c>
      <c r="D61" s="15">
        <v>422</v>
      </c>
      <c r="E61" s="15">
        <v>209</v>
      </c>
      <c r="F61" s="15">
        <v>434</v>
      </c>
      <c r="G61" s="15">
        <v>521</v>
      </c>
    </row>
    <row r="62" spans="1:7" ht="15.6" customHeight="1" x14ac:dyDescent="0.2">
      <c r="A62" s="13" t="s">
        <v>159</v>
      </c>
      <c r="B62" s="15">
        <v>448</v>
      </c>
      <c r="C62" s="15">
        <v>527</v>
      </c>
      <c r="D62" s="15">
        <v>422</v>
      </c>
      <c r="E62" s="15">
        <v>209</v>
      </c>
      <c r="F62" s="15">
        <v>434</v>
      </c>
      <c r="G62" s="15">
        <v>557</v>
      </c>
    </row>
    <row r="63" spans="1:7" ht="15.6" customHeight="1" x14ac:dyDescent="0.2">
      <c r="A63" s="13" t="s">
        <v>160</v>
      </c>
      <c r="B63" s="15">
        <v>453</v>
      </c>
      <c r="C63" s="15">
        <v>595</v>
      </c>
      <c r="D63" s="15">
        <v>427</v>
      </c>
      <c r="E63" s="15">
        <v>215</v>
      </c>
      <c r="F63" s="15">
        <v>447</v>
      </c>
      <c r="G63" s="15">
        <v>558</v>
      </c>
    </row>
    <row r="64" spans="1:7" ht="15.6" customHeight="1" x14ac:dyDescent="0.2">
      <c r="A64" s="13" t="s">
        <v>59</v>
      </c>
      <c r="B64" s="15">
        <v>453</v>
      </c>
      <c r="C64" s="15">
        <v>610</v>
      </c>
      <c r="D64" s="15">
        <v>428</v>
      </c>
      <c r="E64" s="15">
        <v>217</v>
      </c>
      <c r="F64" s="15">
        <v>450</v>
      </c>
      <c r="G64" s="15">
        <v>571</v>
      </c>
    </row>
    <row r="65" spans="2:7" ht="15" x14ac:dyDescent="0.2">
      <c r="B65" s="15"/>
      <c r="C65" s="15"/>
      <c r="D65" s="15"/>
      <c r="E65" s="15"/>
      <c r="F65" s="15"/>
      <c r="G65" s="15"/>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8" width="22.7109375" customWidth="1"/>
  </cols>
  <sheetData>
    <row r="1" spans="1:9" ht="15.6" customHeight="1" x14ac:dyDescent="0.25">
      <c r="A1" s="10" t="s">
        <v>272</v>
      </c>
      <c r="I1" s="2" t="str">
        <f>HYPERLINK("#'Contents'!A1", "Contents")</f>
        <v>Contents</v>
      </c>
    </row>
    <row r="2" spans="1:9" ht="15.6" customHeight="1" x14ac:dyDescent="0.25">
      <c r="A2" s="10"/>
    </row>
    <row r="3" spans="1:9" ht="30.95" customHeight="1" x14ac:dyDescent="0.2">
      <c r="A3" s="12" t="s">
        <v>100</v>
      </c>
      <c r="B3" s="11" t="s">
        <v>273</v>
      </c>
      <c r="C3" s="11" t="s">
        <v>274</v>
      </c>
      <c r="D3" s="11" t="s">
        <v>251</v>
      </c>
    </row>
    <row r="4" spans="1:9" ht="15.6" customHeight="1" x14ac:dyDescent="0.2">
      <c r="A4" s="13" t="s">
        <v>101</v>
      </c>
      <c r="B4" s="14">
        <v>47750</v>
      </c>
      <c r="C4" s="14">
        <v>55220</v>
      </c>
      <c r="D4" s="14">
        <v>102970</v>
      </c>
    </row>
    <row r="5" spans="1:9" ht="15.6" customHeight="1" x14ac:dyDescent="0.2">
      <c r="A5" s="13" t="s">
        <v>102</v>
      </c>
      <c r="B5" s="14">
        <v>47740</v>
      </c>
      <c r="C5" s="14">
        <v>55920</v>
      </c>
      <c r="D5" s="14">
        <v>103660</v>
      </c>
    </row>
    <row r="6" spans="1:9" ht="15.6" customHeight="1" x14ac:dyDescent="0.2">
      <c r="A6" s="13" t="s">
        <v>103</v>
      </c>
      <c r="B6" s="14">
        <v>47080</v>
      </c>
      <c r="C6" s="14">
        <v>55980</v>
      </c>
      <c r="D6" s="14">
        <v>103060</v>
      </c>
    </row>
    <row r="7" spans="1:9" ht="15.6" customHeight="1" x14ac:dyDescent="0.2">
      <c r="A7" s="13" t="s">
        <v>104</v>
      </c>
      <c r="B7" s="14">
        <v>47350</v>
      </c>
      <c r="C7" s="14">
        <v>56650</v>
      </c>
      <c r="D7" s="14">
        <v>104000</v>
      </c>
    </row>
    <row r="8" spans="1:9" ht="15.6" customHeight="1" x14ac:dyDescent="0.2">
      <c r="A8" s="13" t="s">
        <v>105</v>
      </c>
      <c r="B8" s="14">
        <v>45080</v>
      </c>
      <c r="C8" s="14">
        <v>56420</v>
      </c>
      <c r="D8" s="14">
        <v>101500</v>
      </c>
    </row>
    <row r="9" spans="1:9" ht="15.6" customHeight="1" x14ac:dyDescent="0.2">
      <c r="A9" s="13" t="s">
        <v>106</v>
      </c>
      <c r="B9" s="14">
        <v>44270</v>
      </c>
      <c r="C9" s="14">
        <v>56930</v>
      </c>
      <c r="D9" s="14">
        <v>101200</v>
      </c>
    </row>
    <row r="10" spans="1:9" ht="15.6" customHeight="1" x14ac:dyDescent="0.2">
      <c r="A10" s="13" t="s">
        <v>107</v>
      </c>
      <c r="B10" s="14">
        <v>44490</v>
      </c>
      <c r="C10" s="14">
        <v>58470</v>
      </c>
      <c r="D10" s="14">
        <v>102970</v>
      </c>
    </row>
    <row r="11" spans="1:9" ht="15.6" customHeight="1" x14ac:dyDescent="0.2">
      <c r="A11" s="13" t="s">
        <v>108</v>
      </c>
      <c r="B11" s="14">
        <v>44500</v>
      </c>
      <c r="C11" s="14">
        <v>58690</v>
      </c>
      <c r="D11" s="14">
        <v>103190</v>
      </c>
    </row>
    <row r="12" spans="1:9" ht="15.6" customHeight="1" x14ac:dyDescent="0.2">
      <c r="A12" s="13" t="s">
        <v>109</v>
      </c>
      <c r="B12" s="14">
        <v>44650</v>
      </c>
      <c r="C12" s="14">
        <v>59600</v>
      </c>
      <c r="D12" s="14">
        <v>104250</v>
      </c>
    </row>
    <row r="13" spans="1:9" ht="15.6" customHeight="1" x14ac:dyDescent="0.2">
      <c r="A13" s="13" t="s">
        <v>110</v>
      </c>
      <c r="B13" s="14">
        <v>45470</v>
      </c>
      <c r="C13" s="14">
        <v>60730</v>
      </c>
      <c r="D13" s="14">
        <v>106200</v>
      </c>
    </row>
    <row r="14" spans="1:9" ht="15.6" customHeight="1" x14ac:dyDescent="0.2">
      <c r="A14" s="13" t="s">
        <v>111</v>
      </c>
      <c r="B14" s="14">
        <v>44930</v>
      </c>
      <c r="C14" s="14">
        <v>60970</v>
      </c>
      <c r="D14" s="14">
        <v>105900</v>
      </c>
    </row>
    <row r="15" spans="1:9" ht="15.6" customHeight="1" x14ac:dyDescent="0.2">
      <c r="A15" s="13" t="s">
        <v>112</v>
      </c>
      <c r="B15" s="14">
        <v>45350</v>
      </c>
      <c r="C15" s="14">
        <v>61810</v>
      </c>
      <c r="D15" s="14">
        <v>107160</v>
      </c>
    </row>
    <row r="16" spans="1:9" ht="15.6" customHeight="1" x14ac:dyDescent="0.2">
      <c r="A16" s="13" t="s">
        <v>113</v>
      </c>
      <c r="B16" s="14">
        <v>45830</v>
      </c>
      <c r="C16" s="14">
        <v>62550</v>
      </c>
      <c r="D16" s="14">
        <v>108380</v>
      </c>
    </row>
    <row r="17" spans="1:4" ht="15.6" customHeight="1" x14ac:dyDescent="0.2">
      <c r="A17" s="13" t="s">
        <v>114</v>
      </c>
      <c r="B17" s="14">
        <v>46790</v>
      </c>
      <c r="C17" s="14">
        <v>63200</v>
      </c>
      <c r="D17" s="14">
        <v>109990</v>
      </c>
    </row>
    <row r="18" spans="1:4" ht="15.6" customHeight="1" x14ac:dyDescent="0.2">
      <c r="A18" s="13" t="s">
        <v>115</v>
      </c>
      <c r="B18" s="14">
        <v>47470</v>
      </c>
      <c r="C18" s="14">
        <v>63710</v>
      </c>
      <c r="D18" s="14">
        <v>111180</v>
      </c>
    </row>
    <row r="19" spans="1:4" ht="15.6" customHeight="1" x14ac:dyDescent="0.2">
      <c r="A19" s="13" t="s">
        <v>116</v>
      </c>
      <c r="B19" s="14">
        <v>48440</v>
      </c>
      <c r="C19" s="14">
        <v>64360</v>
      </c>
      <c r="D19" s="14">
        <v>112790</v>
      </c>
    </row>
    <row r="20" spans="1:4" ht="15.6" customHeight="1" x14ac:dyDescent="0.2">
      <c r="A20" s="13" t="s">
        <v>117</v>
      </c>
      <c r="B20" s="14">
        <v>48860</v>
      </c>
      <c r="C20" s="14">
        <v>65090</v>
      </c>
      <c r="D20" s="14">
        <v>113950</v>
      </c>
    </row>
    <row r="21" spans="1:4" ht="15.6" customHeight="1" x14ac:dyDescent="0.2">
      <c r="A21" s="13" t="s">
        <v>118</v>
      </c>
      <c r="B21" s="14">
        <v>49210</v>
      </c>
      <c r="C21" s="14">
        <v>65730</v>
      </c>
      <c r="D21" s="14">
        <v>114940</v>
      </c>
    </row>
    <row r="22" spans="1:4" ht="15.6" customHeight="1" x14ac:dyDescent="0.2">
      <c r="A22" s="13" t="s">
        <v>119</v>
      </c>
      <c r="B22" s="14">
        <v>49330</v>
      </c>
      <c r="C22" s="14">
        <v>66170</v>
      </c>
      <c r="D22" s="14">
        <v>115490</v>
      </c>
    </row>
    <row r="23" spans="1:4" ht="15.6" customHeight="1" x14ac:dyDescent="0.2">
      <c r="A23" s="13" t="s">
        <v>120</v>
      </c>
      <c r="B23" s="14">
        <v>49860</v>
      </c>
      <c r="C23" s="14">
        <v>66610</v>
      </c>
      <c r="D23" s="14">
        <v>116470</v>
      </c>
    </row>
    <row r="24" spans="1:4" ht="15.6" customHeight="1" x14ac:dyDescent="0.2">
      <c r="A24" s="13" t="s">
        <v>121</v>
      </c>
      <c r="B24" s="14">
        <v>50570</v>
      </c>
      <c r="C24" s="14">
        <v>67470</v>
      </c>
      <c r="D24" s="14">
        <v>118040</v>
      </c>
    </row>
    <row r="25" spans="1:4" ht="15.6" customHeight="1" x14ac:dyDescent="0.2">
      <c r="A25" s="13" t="s">
        <v>122</v>
      </c>
      <c r="B25" s="14">
        <v>51360</v>
      </c>
      <c r="C25" s="14">
        <v>68680</v>
      </c>
      <c r="D25" s="14">
        <v>120040</v>
      </c>
    </row>
    <row r="26" spans="1:4" ht="15.6" customHeight="1" x14ac:dyDescent="0.2">
      <c r="A26" s="13" t="s">
        <v>123</v>
      </c>
      <c r="B26" s="14">
        <v>50560</v>
      </c>
      <c r="C26" s="14">
        <v>68600</v>
      </c>
      <c r="D26" s="14">
        <v>119160</v>
      </c>
    </row>
    <row r="27" spans="1:4" ht="15.6" customHeight="1" x14ac:dyDescent="0.2">
      <c r="A27" s="13" t="s">
        <v>124</v>
      </c>
      <c r="B27" s="14">
        <v>51870</v>
      </c>
      <c r="C27" s="14">
        <v>69910</v>
      </c>
      <c r="D27" s="14">
        <v>121780</v>
      </c>
    </row>
    <row r="28" spans="1:4" ht="15.6" customHeight="1" x14ac:dyDescent="0.2">
      <c r="A28" s="13" t="s">
        <v>125</v>
      </c>
      <c r="B28" s="14">
        <v>52380</v>
      </c>
      <c r="C28" s="14">
        <v>70410</v>
      </c>
      <c r="D28" s="14">
        <v>122790</v>
      </c>
    </row>
    <row r="29" spans="1:4" ht="15.6" customHeight="1" x14ac:dyDescent="0.2">
      <c r="A29" s="13" t="s">
        <v>126</v>
      </c>
      <c r="B29" s="14">
        <v>52960</v>
      </c>
      <c r="C29" s="14">
        <v>70920</v>
      </c>
      <c r="D29" s="14">
        <v>123880</v>
      </c>
    </row>
    <row r="30" spans="1:4" ht="15.6" customHeight="1" x14ac:dyDescent="0.2">
      <c r="A30" s="13" t="s">
        <v>127</v>
      </c>
      <c r="B30" s="14">
        <v>53880</v>
      </c>
      <c r="C30" s="14">
        <v>71410</v>
      </c>
      <c r="D30" s="14">
        <v>125290</v>
      </c>
    </row>
    <row r="31" spans="1:4" ht="15.6" customHeight="1" x14ac:dyDescent="0.2">
      <c r="A31" s="13" t="s">
        <v>128</v>
      </c>
      <c r="B31" s="14">
        <v>54490</v>
      </c>
      <c r="C31" s="14">
        <v>71820</v>
      </c>
      <c r="D31" s="14">
        <v>126300</v>
      </c>
    </row>
    <row r="32" spans="1:4" ht="15.6" customHeight="1" x14ac:dyDescent="0.2">
      <c r="A32" s="13" t="s">
        <v>129</v>
      </c>
      <c r="B32" s="14">
        <v>54830</v>
      </c>
      <c r="C32" s="14">
        <v>72550</v>
      </c>
      <c r="D32" s="14">
        <v>127380</v>
      </c>
    </row>
    <row r="33" spans="1:4" ht="15.6" customHeight="1" x14ac:dyDescent="0.2">
      <c r="A33" s="13" t="s">
        <v>130</v>
      </c>
      <c r="B33" s="14">
        <v>55260</v>
      </c>
      <c r="C33" s="14">
        <v>73350</v>
      </c>
      <c r="D33" s="14">
        <v>128610</v>
      </c>
    </row>
    <row r="34" spans="1:4" ht="15.6" customHeight="1" x14ac:dyDescent="0.2">
      <c r="A34" s="13" t="s">
        <v>131</v>
      </c>
      <c r="B34" s="14">
        <v>55590</v>
      </c>
      <c r="C34" s="14">
        <v>73860</v>
      </c>
      <c r="D34" s="14">
        <v>129440</v>
      </c>
    </row>
    <row r="35" spans="1:4" ht="15.6" customHeight="1" x14ac:dyDescent="0.2">
      <c r="A35" s="13" t="s">
        <v>132</v>
      </c>
      <c r="B35" s="14">
        <v>56440</v>
      </c>
      <c r="C35" s="14">
        <v>74260</v>
      </c>
      <c r="D35" s="14">
        <v>130690</v>
      </c>
    </row>
    <row r="36" spans="1:4" ht="15.6" customHeight="1" x14ac:dyDescent="0.2">
      <c r="A36" s="13" t="s">
        <v>133</v>
      </c>
      <c r="B36" s="14">
        <v>59130</v>
      </c>
      <c r="C36" s="14">
        <v>75750</v>
      </c>
      <c r="D36" s="14">
        <v>134880</v>
      </c>
    </row>
    <row r="37" spans="1:4" ht="15.6" customHeight="1" x14ac:dyDescent="0.2">
      <c r="A37" s="13" t="s">
        <v>134</v>
      </c>
      <c r="B37" s="14">
        <v>61900</v>
      </c>
      <c r="C37" s="14">
        <v>77200</v>
      </c>
      <c r="D37" s="14">
        <v>139100</v>
      </c>
    </row>
    <row r="38" spans="1:4" ht="15.6" customHeight="1" x14ac:dyDescent="0.2">
      <c r="A38" s="13" t="s">
        <v>135</v>
      </c>
      <c r="B38" s="14">
        <v>64100</v>
      </c>
      <c r="C38" s="14">
        <v>78000</v>
      </c>
      <c r="D38" s="14">
        <v>142090</v>
      </c>
    </row>
    <row r="39" spans="1:4" ht="15.6" customHeight="1" x14ac:dyDescent="0.2">
      <c r="A39" s="13" t="s">
        <v>136</v>
      </c>
      <c r="B39" s="14">
        <v>67290</v>
      </c>
      <c r="C39" s="14">
        <v>79830</v>
      </c>
      <c r="D39" s="14">
        <v>147120</v>
      </c>
    </row>
    <row r="40" spans="1:4" ht="15.6" customHeight="1" x14ac:dyDescent="0.2">
      <c r="A40" s="13" t="s">
        <v>137</v>
      </c>
      <c r="B40" s="14">
        <v>68830</v>
      </c>
      <c r="C40" s="14">
        <v>80640</v>
      </c>
      <c r="D40" s="14">
        <v>149470</v>
      </c>
    </row>
    <row r="41" spans="1:4" ht="15.6" customHeight="1" x14ac:dyDescent="0.2">
      <c r="A41" s="13" t="s">
        <v>138</v>
      </c>
      <c r="B41" s="14">
        <v>69520</v>
      </c>
      <c r="C41" s="14">
        <v>81570</v>
      </c>
      <c r="D41" s="14">
        <v>151090</v>
      </c>
    </row>
    <row r="42" spans="1:4" ht="15.6" customHeight="1" x14ac:dyDescent="0.2">
      <c r="A42" s="13" t="s">
        <v>139</v>
      </c>
      <c r="B42" s="14">
        <v>71990</v>
      </c>
      <c r="C42" s="14">
        <v>83450</v>
      </c>
      <c r="D42" s="14">
        <v>155440</v>
      </c>
    </row>
    <row r="43" spans="1:4" ht="15.6" customHeight="1" x14ac:dyDescent="0.2">
      <c r="A43" s="13" t="s">
        <v>140</v>
      </c>
      <c r="B43" s="14">
        <v>71090</v>
      </c>
      <c r="C43" s="14">
        <v>85180</v>
      </c>
      <c r="D43" s="14">
        <v>156270</v>
      </c>
    </row>
    <row r="44" spans="1:4" ht="15.6" customHeight="1" x14ac:dyDescent="0.2">
      <c r="A44" s="13" t="s">
        <v>141</v>
      </c>
      <c r="B44" s="14">
        <v>73000</v>
      </c>
      <c r="C44" s="14">
        <v>88880</v>
      </c>
      <c r="D44" s="14">
        <v>161880</v>
      </c>
    </row>
    <row r="45" spans="1:4" ht="15.6" customHeight="1" x14ac:dyDescent="0.2">
      <c r="A45" s="13" t="s">
        <v>142</v>
      </c>
      <c r="B45" s="14">
        <v>72950</v>
      </c>
      <c r="C45" s="14">
        <v>91870</v>
      </c>
      <c r="D45" s="14">
        <v>164820</v>
      </c>
    </row>
    <row r="46" spans="1:4" ht="15.6" customHeight="1" x14ac:dyDescent="0.2">
      <c r="A46" s="13" t="s">
        <v>143</v>
      </c>
      <c r="B46" s="14">
        <v>73370</v>
      </c>
      <c r="C46" s="14">
        <v>94120</v>
      </c>
      <c r="D46" s="14">
        <v>167490</v>
      </c>
    </row>
    <row r="47" spans="1:4" ht="15.6" customHeight="1" x14ac:dyDescent="0.2">
      <c r="A47" s="13" t="s">
        <v>144</v>
      </c>
      <c r="B47" s="14">
        <v>74480</v>
      </c>
      <c r="C47" s="14">
        <v>95530</v>
      </c>
      <c r="D47" s="14">
        <v>170010</v>
      </c>
    </row>
    <row r="48" spans="1:4" ht="15.6" customHeight="1" x14ac:dyDescent="0.2">
      <c r="A48" s="13" t="s">
        <v>145</v>
      </c>
      <c r="B48" s="14">
        <v>75800</v>
      </c>
      <c r="C48" s="14">
        <v>97270</v>
      </c>
      <c r="D48" s="14">
        <v>173070</v>
      </c>
    </row>
    <row r="49" spans="1:4" ht="15.6" customHeight="1" x14ac:dyDescent="0.2">
      <c r="A49" s="13" t="s">
        <v>146</v>
      </c>
      <c r="B49" s="14">
        <v>77110</v>
      </c>
      <c r="C49" s="14">
        <v>98890</v>
      </c>
      <c r="D49" s="14">
        <v>176000</v>
      </c>
    </row>
    <row r="50" spans="1:4" ht="15.6" customHeight="1" x14ac:dyDescent="0.2">
      <c r="A50" s="13" t="s">
        <v>147</v>
      </c>
      <c r="B50" s="14">
        <v>75380</v>
      </c>
      <c r="C50" s="14">
        <v>98650</v>
      </c>
      <c r="D50" s="14">
        <v>174030</v>
      </c>
    </row>
    <row r="51" spans="1:4" ht="15.6" customHeight="1" x14ac:dyDescent="0.2">
      <c r="A51" s="13" t="s">
        <v>148</v>
      </c>
      <c r="B51" s="14">
        <v>76520</v>
      </c>
      <c r="C51" s="14">
        <v>100040</v>
      </c>
      <c r="D51" s="14">
        <v>176560</v>
      </c>
    </row>
    <row r="52" spans="1:4" ht="15.6" customHeight="1" x14ac:dyDescent="0.2">
      <c r="A52" s="13" t="s">
        <v>149</v>
      </c>
      <c r="B52" s="14">
        <v>77150</v>
      </c>
      <c r="C52" s="14">
        <v>101720</v>
      </c>
      <c r="D52" s="14">
        <v>178870</v>
      </c>
    </row>
    <row r="53" spans="1:4" ht="15.6" customHeight="1" x14ac:dyDescent="0.2">
      <c r="A53" s="13" t="s">
        <v>150</v>
      </c>
      <c r="B53" s="14">
        <v>77990</v>
      </c>
      <c r="C53" s="14">
        <v>103350</v>
      </c>
      <c r="D53" s="14">
        <v>181330</v>
      </c>
    </row>
    <row r="54" spans="1:4" ht="15.6" customHeight="1" x14ac:dyDescent="0.2">
      <c r="A54" s="13" t="s">
        <v>151</v>
      </c>
      <c r="B54" s="14">
        <v>79010</v>
      </c>
      <c r="C54" s="14">
        <v>104870</v>
      </c>
      <c r="D54" s="14">
        <v>183880</v>
      </c>
    </row>
    <row r="55" spans="1:4" ht="15.6" customHeight="1" x14ac:dyDescent="0.2">
      <c r="A55" s="13" t="s">
        <v>152</v>
      </c>
      <c r="B55" s="14">
        <v>80620</v>
      </c>
      <c r="C55" s="14">
        <v>107420</v>
      </c>
      <c r="D55" s="14">
        <v>188030</v>
      </c>
    </row>
    <row r="56" spans="1:4" ht="15.6" customHeight="1" x14ac:dyDescent="0.2">
      <c r="A56" s="13" t="s">
        <v>153</v>
      </c>
      <c r="B56" s="14">
        <v>84050</v>
      </c>
      <c r="C56" s="14">
        <v>112830</v>
      </c>
      <c r="D56" s="14">
        <v>196880</v>
      </c>
    </row>
    <row r="57" spans="1:4" ht="15.6" customHeight="1" x14ac:dyDescent="0.2">
      <c r="A57" s="13" t="s">
        <v>154</v>
      </c>
      <c r="B57" s="14">
        <v>88150</v>
      </c>
      <c r="C57" s="14">
        <v>119310</v>
      </c>
      <c r="D57" s="14">
        <v>207450</v>
      </c>
    </row>
    <row r="58" spans="1:4" ht="15.6" customHeight="1" x14ac:dyDescent="0.2">
      <c r="A58" s="13" t="s">
        <v>155</v>
      </c>
      <c r="B58" s="14">
        <v>91360</v>
      </c>
      <c r="C58" s="14">
        <v>124000</v>
      </c>
      <c r="D58" s="14">
        <v>215360</v>
      </c>
    </row>
    <row r="59" spans="1:4" ht="15.6" customHeight="1" x14ac:dyDescent="0.2">
      <c r="A59" s="13" t="s">
        <v>156</v>
      </c>
      <c r="B59" s="14">
        <v>93200</v>
      </c>
      <c r="C59" s="14">
        <v>125980</v>
      </c>
      <c r="D59" s="14">
        <v>219180</v>
      </c>
    </row>
    <row r="60" spans="1:4" ht="15.6" customHeight="1" x14ac:dyDescent="0.2">
      <c r="A60" s="13" t="s">
        <v>157</v>
      </c>
      <c r="B60" s="14">
        <v>95410</v>
      </c>
      <c r="C60" s="14">
        <v>128850</v>
      </c>
      <c r="D60" s="14">
        <v>224260</v>
      </c>
    </row>
    <row r="61" spans="1:4" ht="15.6" customHeight="1" x14ac:dyDescent="0.2">
      <c r="A61" s="13" t="s">
        <v>158</v>
      </c>
      <c r="B61" s="14">
        <v>96190</v>
      </c>
      <c r="C61" s="14">
        <v>130300</v>
      </c>
      <c r="D61" s="14">
        <v>226490</v>
      </c>
    </row>
    <row r="62" spans="1:4" ht="15.6" customHeight="1" x14ac:dyDescent="0.2">
      <c r="A62" s="13" t="s">
        <v>159</v>
      </c>
      <c r="B62" s="14">
        <v>95980</v>
      </c>
      <c r="C62" s="14">
        <v>130260</v>
      </c>
      <c r="D62" s="14">
        <v>226250</v>
      </c>
    </row>
    <row r="63" spans="1:4" ht="15.6" customHeight="1" x14ac:dyDescent="0.2">
      <c r="A63" s="13" t="s">
        <v>160</v>
      </c>
      <c r="B63" s="14">
        <v>96410</v>
      </c>
      <c r="C63" s="14">
        <v>130600</v>
      </c>
      <c r="D63" s="14">
        <v>227010</v>
      </c>
    </row>
    <row r="64" spans="1:4" ht="15.6" customHeight="1" x14ac:dyDescent="0.2">
      <c r="A64" s="13" t="s">
        <v>59</v>
      </c>
      <c r="B64" s="14">
        <v>96180</v>
      </c>
      <c r="C64" s="14">
        <v>130620</v>
      </c>
      <c r="D64" s="14">
        <v>226800</v>
      </c>
    </row>
    <row r="65" spans="2:4" ht="15" x14ac:dyDescent="0.2">
      <c r="B65" s="14"/>
      <c r="C65" s="14"/>
      <c r="D65" s="14"/>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8" width="22.7109375" customWidth="1"/>
  </cols>
  <sheetData>
    <row r="1" spans="1:9" ht="15.6" customHeight="1" x14ac:dyDescent="0.25">
      <c r="A1" s="10" t="s">
        <v>275</v>
      </c>
      <c r="I1" s="2" t="str">
        <f>HYPERLINK("#'Contents'!A1", "Contents")</f>
        <v>Contents</v>
      </c>
    </row>
    <row r="2" spans="1:9" ht="15.6" customHeight="1" x14ac:dyDescent="0.25">
      <c r="A2" s="10"/>
    </row>
    <row r="3" spans="1:9" ht="30.95" customHeight="1" x14ac:dyDescent="0.2">
      <c r="A3" s="12" t="s">
        <v>100</v>
      </c>
      <c r="B3" s="11" t="s">
        <v>276</v>
      </c>
      <c r="C3" s="11" t="s">
        <v>277</v>
      </c>
      <c r="D3" s="11" t="s">
        <v>251</v>
      </c>
    </row>
    <row r="4" spans="1:9" ht="15.6" customHeight="1" x14ac:dyDescent="0.2">
      <c r="A4" s="13" t="s">
        <v>101</v>
      </c>
      <c r="B4" s="14">
        <v>39830</v>
      </c>
      <c r="C4" s="14">
        <v>15390</v>
      </c>
      <c r="D4" s="14">
        <v>55220</v>
      </c>
    </row>
    <row r="5" spans="1:9" ht="15.6" customHeight="1" x14ac:dyDescent="0.2">
      <c r="A5" s="13" t="s">
        <v>102</v>
      </c>
      <c r="B5" s="14">
        <v>40440</v>
      </c>
      <c r="C5" s="14">
        <v>15480</v>
      </c>
      <c r="D5" s="14">
        <v>55920</v>
      </c>
    </row>
    <row r="6" spans="1:9" ht="15.6" customHeight="1" x14ac:dyDescent="0.2">
      <c r="A6" s="13" t="s">
        <v>103</v>
      </c>
      <c r="B6" s="14">
        <v>40530</v>
      </c>
      <c r="C6" s="14">
        <v>15450</v>
      </c>
      <c r="D6" s="14">
        <v>55980</v>
      </c>
    </row>
    <row r="7" spans="1:9" ht="15.6" customHeight="1" x14ac:dyDescent="0.2">
      <c r="A7" s="13" t="s">
        <v>104</v>
      </c>
      <c r="B7" s="14">
        <v>41080</v>
      </c>
      <c r="C7" s="14">
        <v>15560</v>
      </c>
      <c r="D7" s="14">
        <v>56650</v>
      </c>
    </row>
    <row r="8" spans="1:9" ht="15.6" customHeight="1" x14ac:dyDescent="0.2">
      <c r="A8" s="13" t="s">
        <v>105</v>
      </c>
      <c r="B8" s="14">
        <v>41240</v>
      </c>
      <c r="C8" s="14">
        <v>15180</v>
      </c>
      <c r="D8" s="14">
        <v>56420</v>
      </c>
    </row>
    <row r="9" spans="1:9" ht="15.6" customHeight="1" x14ac:dyDescent="0.2">
      <c r="A9" s="13" t="s">
        <v>106</v>
      </c>
      <c r="B9" s="14">
        <v>41770</v>
      </c>
      <c r="C9" s="14">
        <v>15160</v>
      </c>
      <c r="D9" s="14">
        <v>56930</v>
      </c>
    </row>
    <row r="10" spans="1:9" ht="15.6" customHeight="1" x14ac:dyDescent="0.2">
      <c r="A10" s="13" t="s">
        <v>107</v>
      </c>
      <c r="B10" s="14">
        <v>42820</v>
      </c>
      <c r="C10" s="14">
        <v>15650</v>
      </c>
      <c r="D10" s="14">
        <v>58470</v>
      </c>
    </row>
    <row r="11" spans="1:9" ht="15.6" customHeight="1" x14ac:dyDescent="0.2">
      <c r="A11" s="13" t="s">
        <v>108</v>
      </c>
      <c r="B11" s="14">
        <v>43080</v>
      </c>
      <c r="C11" s="14">
        <v>15610</v>
      </c>
      <c r="D11" s="14">
        <v>58690</v>
      </c>
    </row>
    <row r="12" spans="1:9" ht="15.6" customHeight="1" x14ac:dyDescent="0.2">
      <c r="A12" s="13" t="s">
        <v>109</v>
      </c>
      <c r="B12" s="14">
        <v>43800</v>
      </c>
      <c r="C12" s="14">
        <v>15800</v>
      </c>
      <c r="D12" s="14">
        <v>59600</v>
      </c>
    </row>
    <row r="13" spans="1:9" ht="15.6" customHeight="1" x14ac:dyDescent="0.2">
      <c r="A13" s="13" t="s">
        <v>110</v>
      </c>
      <c r="B13" s="14">
        <v>44640</v>
      </c>
      <c r="C13" s="14">
        <v>16090</v>
      </c>
      <c r="D13" s="14">
        <v>60730</v>
      </c>
    </row>
    <row r="14" spans="1:9" ht="15.6" customHeight="1" x14ac:dyDescent="0.2">
      <c r="A14" s="13" t="s">
        <v>111</v>
      </c>
      <c r="B14" s="14">
        <v>44940</v>
      </c>
      <c r="C14" s="14">
        <v>16030</v>
      </c>
      <c r="D14" s="14">
        <v>60970</v>
      </c>
    </row>
    <row r="15" spans="1:9" ht="15.6" customHeight="1" x14ac:dyDescent="0.2">
      <c r="A15" s="13" t="s">
        <v>112</v>
      </c>
      <c r="B15" s="14">
        <v>45610</v>
      </c>
      <c r="C15" s="14">
        <v>16210</v>
      </c>
      <c r="D15" s="14">
        <v>61810</v>
      </c>
    </row>
    <row r="16" spans="1:9" ht="15.6" customHeight="1" x14ac:dyDescent="0.2">
      <c r="A16" s="13" t="s">
        <v>113</v>
      </c>
      <c r="B16" s="14">
        <v>46200</v>
      </c>
      <c r="C16" s="14">
        <v>16350</v>
      </c>
      <c r="D16" s="14">
        <v>62550</v>
      </c>
    </row>
    <row r="17" spans="1:4" ht="15.6" customHeight="1" x14ac:dyDescent="0.2">
      <c r="A17" s="13" t="s">
        <v>114</v>
      </c>
      <c r="B17" s="14">
        <v>46690</v>
      </c>
      <c r="C17" s="14">
        <v>16510</v>
      </c>
      <c r="D17" s="14">
        <v>63200</v>
      </c>
    </row>
    <row r="18" spans="1:4" ht="15.6" customHeight="1" x14ac:dyDescent="0.2">
      <c r="A18" s="13" t="s">
        <v>115</v>
      </c>
      <c r="B18" s="14">
        <v>47100</v>
      </c>
      <c r="C18" s="14">
        <v>16610</v>
      </c>
      <c r="D18" s="14">
        <v>63710</v>
      </c>
    </row>
    <row r="19" spans="1:4" ht="15.6" customHeight="1" x14ac:dyDescent="0.2">
      <c r="A19" s="13" t="s">
        <v>116</v>
      </c>
      <c r="B19" s="14">
        <v>47540</v>
      </c>
      <c r="C19" s="14">
        <v>16810</v>
      </c>
      <c r="D19" s="14">
        <v>64360</v>
      </c>
    </row>
    <row r="20" spans="1:4" ht="15.6" customHeight="1" x14ac:dyDescent="0.2">
      <c r="A20" s="13" t="s">
        <v>117</v>
      </c>
      <c r="B20" s="14">
        <v>48130</v>
      </c>
      <c r="C20" s="14">
        <v>16970</v>
      </c>
      <c r="D20" s="14">
        <v>65090</v>
      </c>
    </row>
    <row r="21" spans="1:4" ht="15.6" customHeight="1" x14ac:dyDescent="0.2">
      <c r="A21" s="13" t="s">
        <v>118</v>
      </c>
      <c r="B21" s="14">
        <v>48500</v>
      </c>
      <c r="C21" s="14">
        <v>17230</v>
      </c>
      <c r="D21" s="14">
        <v>65730</v>
      </c>
    </row>
    <row r="22" spans="1:4" ht="15.6" customHeight="1" x14ac:dyDescent="0.2">
      <c r="A22" s="13" t="s">
        <v>119</v>
      </c>
      <c r="B22" s="14">
        <v>48940</v>
      </c>
      <c r="C22" s="14">
        <v>17230</v>
      </c>
      <c r="D22" s="14">
        <v>66170</v>
      </c>
    </row>
    <row r="23" spans="1:4" ht="15.6" customHeight="1" x14ac:dyDescent="0.2">
      <c r="A23" s="13" t="s">
        <v>120</v>
      </c>
      <c r="B23" s="14">
        <v>49330</v>
      </c>
      <c r="C23" s="14">
        <v>17280</v>
      </c>
      <c r="D23" s="14">
        <v>66610</v>
      </c>
    </row>
    <row r="24" spans="1:4" ht="15.6" customHeight="1" x14ac:dyDescent="0.2">
      <c r="A24" s="13" t="s">
        <v>121</v>
      </c>
      <c r="B24" s="14">
        <v>49980</v>
      </c>
      <c r="C24" s="14">
        <v>17490</v>
      </c>
      <c r="D24" s="14">
        <v>67470</v>
      </c>
    </row>
    <row r="25" spans="1:4" ht="15.6" customHeight="1" x14ac:dyDescent="0.2">
      <c r="A25" s="13" t="s">
        <v>122</v>
      </c>
      <c r="B25" s="14">
        <v>50790</v>
      </c>
      <c r="C25" s="14">
        <v>17890</v>
      </c>
      <c r="D25" s="14">
        <v>68680</v>
      </c>
    </row>
    <row r="26" spans="1:4" ht="15.6" customHeight="1" x14ac:dyDescent="0.2">
      <c r="A26" s="13" t="s">
        <v>123</v>
      </c>
      <c r="B26" s="14">
        <v>50780</v>
      </c>
      <c r="C26" s="14">
        <v>17820</v>
      </c>
      <c r="D26" s="14">
        <v>68600</v>
      </c>
    </row>
    <row r="27" spans="1:4" ht="15.6" customHeight="1" x14ac:dyDescent="0.2">
      <c r="A27" s="13" t="s">
        <v>124</v>
      </c>
      <c r="B27" s="14">
        <v>51660</v>
      </c>
      <c r="C27" s="14">
        <v>18250</v>
      </c>
      <c r="D27" s="14">
        <v>69910</v>
      </c>
    </row>
    <row r="28" spans="1:4" ht="15.6" customHeight="1" x14ac:dyDescent="0.2">
      <c r="A28" s="13" t="s">
        <v>125</v>
      </c>
      <c r="B28" s="14">
        <v>52110</v>
      </c>
      <c r="C28" s="14">
        <v>18300</v>
      </c>
      <c r="D28" s="14">
        <v>70410</v>
      </c>
    </row>
    <row r="29" spans="1:4" ht="15.6" customHeight="1" x14ac:dyDescent="0.2">
      <c r="A29" s="13" t="s">
        <v>126</v>
      </c>
      <c r="B29" s="14">
        <v>52500</v>
      </c>
      <c r="C29" s="14">
        <v>18420</v>
      </c>
      <c r="D29" s="14">
        <v>70920</v>
      </c>
    </row>
    <row r="30" spans="1:4" ht="15.6" customHeight="1" x14ac:dyDescent="0.2">
      <c r="A30" s="13" t="s">
        <v>127</v>
      </c>
      <c r="B30" s="14">
        <v>52920</v>
      </c>
      <c r="C30" s="14">
        <v>18490</v>
      </c>
      <c r="D30" s="14">
        <v>71410</v>
      </c>
    </row>
    <row r="31" spans="1:4" ht="15.6" customHeight="1" x14ac:dyDescent="0.2">
      <c r="A31" s="13" t="s">
        <v>128</v>
      </c>
      <c r="B31" s="14">
        <v>53190</v>
      </c>
      <c r="C31" s="14">
        <v>18630</v>
      </c>
      <c r="D31" s="14">
        <v>71820</v>
      </c>
    </row>
    <row r="32" spans="1:4" ht="15.6" customHeight="1" x14ac:dyDescent="0.2">
      <c r="A32" s="13" t="s">
        <v>129</v>
      </c>
      <c r="B32" s="14">
        <v>53800</v>
      </c>
      <c r="C32" s="14">
        <v>18750</v>
      </c>
      <c r="D32" s="14">
        <v>72550</v>
      </c>
    </row>
    <row r="33" spans="1:4" ht="15.6" customHeight="1" x14ac:dyDescent="0.2">
      <c r="A33" s="13" t="s">
        <v>130</v>
      </c>
      <c r="B33" s="14">
        <v>54340</v>
      </c>
      <c r="C33" s="14">
        <v>19010</v>
      </c>
      <c r="D33" s="14">
        <v>73350</v>
      </c>
    </row>
    <row r="34" spans="1:4" ht="15.6" customHeight="1" x14ac:dyDescent="0.2">
      <c r="A34" s="13" t="s">
        <v>131</v>
      </c>
      <c r="B34" s="14">
        <v>54800</v>
      </c>
      <c r="C34" s="14">
        <v>19060</v>
      </c>
      <c r="D34" s="14">
        <v>73860</v>
      </c>
    </row>
    <row r="35" spans="1:4" ht="15.6" customHeight="1" x14ac:dyDescent="0.2">
      <c r="A35" s="13" t="s">
        <v>132</v>
      </c>
      <c r="B35" s="14">
        <v>55110</v>
      </c>
      <c r="C35" s="14">
        <v>19150</v>
      </c>
      <c r="D35" s="14">
        <v>74260</v>
      </c>
    </row>
    <row r="36" spans="1:4" ht="15.6" customHeight="1" x14ac:dyDescent="0.2">
      <c r="A36" s="13" t="s">
        <v>133</v>
      </c>
      <c r="B36" s="14">
        <v>56090</v>
      </c>
      <c r="C36" s="14">
        <v>19660</v>
      </c>
      <c r="D36" s="14">
        <v>75750</v>
      </c>
    </row>
    <row r="37" spans="1:4" ht="15.6" customHeight="1" x14ac:dyDescent="0.2">
      <c r="A37" s="13" t="s">
        <v>134</v>
      </c>
      <c r="B37" s="14">
        <v>56980</v>
      </c>
      <c r="C37" s="14">
        <v>20220</v>
      </c>
      <c r="D37" s="14">
        <v>77200</v>
      </c>
    </row>
    <row r="38" spans="1:4" ht="15.6" customHeight="1" x14ac:dyDescent="0.2">
      <c r="A38" s="13" t="s">
        <v>135</v>
      </c>
      <c r="B38" s="14">
        <v>57370</v>
      </c>
      <c r="C38" s="14">
        <v>20630</v>
      </c>
      <c r="D38" s="14">
        <v>78000</v>
      </c>
    </row>
    <row r="39" spans="1:4" ht="15.6" customHeight="1" x14ac:dyDescent="0.2">
      <c r="A39" s="13" t="s">
        <v>136</v>
      </c>
      <c r="B39" s="14">
        <v>58430</v>
      </c>
      <c r="C39" s="14">
        <v>21400</v>
      </c>
      <c r="D39" s="14">
        <v>79830</v>
      </c>
    </row>
    <row r="40" spans="1:4" ht="15.6" customHeight="1" x14ac:dyDescent="0.2">
      <c r="A40" s="13" t="s">
        <v>137</v>
      </c>
      <c r="B40" s="14">
        <v>58980</v>
      </c>
      <c r="C40" s="14">
        <v>21660</v>
      </c>
      <c r="D40" s="14">
        <v>80640</v>
      </c>
    </row>
    <row r="41" spans="1:4" ht="15.6" customHeight="1" x14ac:dyDescent="0.2">
      <c r="A41" s="13" t="s">
        <v>138</v>
      </c>
      <c r="B41" s="14">
        <v>59730</v>
      </c>
      <c r="C41" s="14">
        <v>21840</v>
      </c>
      <c r="D41" s="14">
        <v>81570</v>
      </c>
    </row>
    <row r="42" spans="1:4" ht="15.6" customHeight="1" x14ac:dyDescent="0.2">
      <c r="A42" s="13" t="s">
        <v>139</v>
      </c>
      <c r="B42" s="14">
        <v>60990</v>
      </c>
      <c r="C42" s="14">
        <v>22460</v>
      </c>
      <c r="D42" s="14">
        <v>83450</v>
      </c>
    </row>
    <row r="43" spans="1:4" ht="15.6" customHeight="1" x14ac:dyDescent="0.2">
      <c r="A43" s="13" t="s">
        <v>140</v>
      </c>
      <c r="B43" s="14">
        <v>62330</v>
      </c>
      <c r="C43" s="14">
        <v>22850</v>
      </c>
      <c r="D43" s="14">
        <v>85180</v>
      </c>
    </row>
    <row r="44" spans="1:4" ht="15.6" customHeight="1" x14ac:dyDescent="0.2">
      <c r="A44" s="13" t="s">
        <v>141</v>
      </c>
      <c r="B44" s="14">
        <v>65140</v>
      </c>
      <c r="C44" s="14">
        <v>23740</v>
      </c>
      <c r="D44" s="14">
        <v>88880</v>
      </c>
    </row>
    <row r="45" spans="1:4" ht="15.6" customHeight="1" x14ac:dyDescent="0.2">
      <c r="A45" s="13" t="s">
        <v>142</v>
      </c>
      <c r="B45" s="14">
        <v>67770</v>
      </c>
      <c r="C45" s="14">
        <v>24100</v>
      </c>
      <c r="D45" s="14">
        <v>91870</v>
      </c>
    </row>
    <row r="46" spans="1:4" ht="15.6" customHeight="1" x14ac:dyDescent="0.2">
      <c r="A46" s="13" t="s">
        <v>143</v>
      </c>
      <c r="B46" s="14">
        <v>69920</v>
      </c>
      <c r="C46" s="14">
        <v>24210</v>
      </c>
      <c r="D46" s="14">
        <v>94120</v>
      </c>
    </row>
    <row r="47" spans="1:4" ht="15.6" customHeight="1" x14ac:dyDescent="0.2">
      <c r="A47" s="13" t="s">
        <v>144</v>
      </c>
      <c r="B47" s="14">
        <v>71090</v>
      </c>
      <c r="C47" s="14">
        <v>24440</v>
      </c>
      <c r="D47" s="14">
        <v>95530</v>
      </c>
    </row>
    <row r="48" spans="1:4" ht="15.6" customHeight="1" x14ac:dyDescent="0.2">
      <c r="A48" s="13" t="s">
        <v>145</v>
      </c>
      <c r="B48" s="14">
        <v>72530</v>
      </c>
      <c r="C48" s="14">
        <v>24750</v>
      </c>
      <c r="D48" s="14">
        <v>97270</v>
      </c>
    </row>
    <row r="49" spans="1:4" ht="15.6" customHeight="1" x14ac:dyDescent="0.2">
      <c r="A49" s="13" t="s">
        <v>146</v>
      </c>
      <c r="B49" s="14">
        <v>73770</v>
      </c>
      <c r="C49" s="14">
        <v>25130</v>
      </c>
      <c r="D49" s="14">
        <v>98890</v>
      </c>
    </row>
    <row r="50" spans="1:4" ht="15.6" customHeight="1" x14ac:dyDescent="0.2">
      <c r="A50" s="13" t="s">
        <v>147</v>
      </c>
      <c r="B50" s="14">
        <v>73760</v>
      </c>
      <c r="C50" s="14">
        <v>24890</v>
      </c>
      <c r="D50" s="14">
        <v>98650</v>
      </c>
    </row>
    <row r="51" spans="1:4" ht="15.6" customHeight="1" x14ac:dyDescent="0.2">
      <c r="A51" s="13" t="s">
        <v>148</v>
      </c>
      <c r="B51" s="14">
        <v>74780</v>
      </c>
      <c r="C51" s="14">
        <v>25260</v>
      </c>
      <c r="D51" s="14">
        <v>100040</v>
      </c>
    </row>
    <row r="52" spans="1:4" ht="15.6" customHeight="1" x14ac:dyDescent="0.2">
      <c r="A52" s="13" t="s">
        <v>149</v>
      </c>
      <c r="B52" s="14">
        <v>76520</v>
      </c>
      <c r="C52" s="14">
        <v>25200</v>
      </c>
      <c r="D52" s="14">
        <v>101720</v>
      </c>
    </row>
    <row r="53" spans="1:4" ht="15.6" customHeight="1" x14ac:dyDescent="0.2">
      <c r="A53" s="13" t="s">
        <v>150</v>
      </c>
      <c r="B53" s="14">
        <v>77900</v>
      </c>
      <c r="C53" s="14">
        <v>25450</v>
      </c>
      <c r="D53" s="14">
        <v>103350</v>
      </c>
    </row>
    <row r="54" spans="1:4" ht="15.6" customHeight="1" x14ac:dyDescent="0.2">
      <c r="A54" s="13" t="s">
        <v>151</v>
      </c>
      <c r="B54" s="14">
        <v>79380</v>
      </c>
      <c r="C54" s="14">
        <v>25490</v>
      </c>
      <c r="D54" s="14">
        <v>104870</v>
      </c>
    </row>
    <row r="55" spans="1:4" ht="15.6" customHeight="1" x14ac:dyDescent="0.2">
      <c r="A55" s="13" t="s">
        <v>152</v>
      </c>
      <c r="B55" s="14">
        <v>81500</v>
      </c>
      <c r="C55" s="14">
        <v>25920</v>
      </c>
      <c r="D55" s="14">
        <v>107420</v>
      </c>
    </row>
    <row r="56" spans="1:4" ht="15.6" customHeight="1" x14ac:dyDescent="0.2">
      <c r="A56" s="13" t="s">
        <v>153</v>
      </c>
      <c r="B56" s="14">
        <v>85940</v>
      </c>
      <c r="C56" s="14">
        <v>26890</v>
      </c>
      <c r="D56" s="14">
        <v>112830</v>
      </c>
    </row>
    <row r="57" spans="1:4" ht="15.6" customHeight="1" x14ac:dyDescent="0.2">
      <c r="A57" s="13" t="s">
        <v>154</v>
      </c>
      <c r="B57" s="14">
        <v>92090</v>
      </c>
      <c r="C57" s="14">
        <v>27220</v>
      </c>
      <c r="D57" s="14">
        <v>119310</v>
      </c>
    </row>
    <row r="58" spans="1:4" ht="15.6" customHeight="1" x14ac:dyDescent="0.2">
      <c r="A58" s="13" t="s">
        <v>155</v>
      </c>
      <c r="B58" s="14">
        <v>96520</v>
      </c>
      <c r="C58" s="14">
        <v>27480</v>
      </c>
      <c r="D58" s="14">
        <v>124000</v>
      </c>
    </row>
    <row r="59" spans="1:4" ht="15.6" customHeight="1" x14ac:dyDescent="0.2">
      <c r="A59" s="13" t="s">
        <v>156</v>
      </c>
      <c r="B59" s="14">
        <v>98340</v>
      </c>
      <c r="C59" s="14">
        <v>27640</v>
      </c>
      <c r="D59" s="14">
        <v>125980</v>
      </c>
    </row>
    <row r="60" spans="1:4" ht="15.6" customHeight="1" x14ac:dyDescent="0.2">
      <c r="A60" s="13" t="s">
        <v>157</v>
      </c>
      <c r="B60" s="14">
        <v>101120</v>
      </c>
      <c r="C60" s="14">
        <v>27740</v>
      </c>
      <c r="D60" s="14">
        <v>128850</v>
      </c>
    </row>
    <row r="61" spans="1:4" ht="15.6" customHeight="1" x14ac:dyDescent="0.2">
      <c r="A61" s="13" t="s">
        <v>158</v>
      </c>
      <c r="B61" s="14">
        <v>102500</v>
      </c>
      <c r="C61" s="14">
        <v>27800</v>
      </c>
      <c r="D61" s="14">
        <v>130300</v>
      </c>
    </row>
    <row r="62" spans="1:4" ht="15.6" customHeight="1" x14ac:dyDescent="0.2">
      <c r="A62" s="13" t="s">
        <v>159</v>
      </c>
      <c r="B62" s="14">
        <v>102570</v>
      </c>
      <c r="C62" s="14">
        <v>27700</v>
      </c>
      <c r="D62" s="14">
        <v>130260</v>
      </c>
    </row>
    <row r="63" spans="1:4" ht="15.6" customHeight="1" x14ac:dyDescent="0.2">
      <c r="A63" s="13" t="s">
        <v>160</v>
      </c>
      <c r="B63" s="14">
        <v>102930</v>
      </c>
      <c r="C63" s="14">
        <v>27670</v>
      </c>
      <c r="D63" s="14">
        <v>130600</v>
      </c>
    </row>
    <row r="64" spans="1:4" ht="15.6" customHeight="1" x14ac:dyDescent="0.2">
      <c r="A64" s="13" t="s">
        <v>59</v>
      </c>
      <c r="B64" s="14">
        <v>103210</v>
      </c>
      <c r="C64" s="14">
        <v>27410</v>
      </c>
      <c r="D64" s="14">
        <v>130620</v>
      </c>
    </row>
    <row r="65" spans="2:4" ht="15" x14ac:dyDescent="0.2">
      <c r="B65" s="14"/>
      <c r="C65" s="14"/>
      <c r="D65" s="14"/>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8" width="22.7109375" customWidth="1"/>
  </cols>
  <sheetData>
    <row r="1" spans="1:9" ht="15.6" customHeight="1" x14ac:dyDescent="0.25">
      <c r="A1" s="10" t="s">
        <v>278</v>
      </c>
      <c r="I1" s="2" t="str">
        <f>HYPERLINK("#'Contents'!A1", "Contents")</f>
        <v>Contents</v>
      </c>
    </row>
    <row r="2" spans="1:9" ht="15.6" customHeight="1" x14ac:dyDescent="0.25">
      <c r="A2" s="10"/>
    </row>
    <row r="3" spans="1:9" ht="30.95" customHeight="1" x14ac:dyDescent="0.2">
      <c r="A3" s="12" t="s">
        <v>100</v>
      </c>
      <c r="B3" s="11" t="s">
        <v>276</v>
      </c>
      <c r="C3" s="11" t="s">
        <v>277</v>
      </c>
      <c r="D3" s="11" t="s">
        <v>251</v>
      </c>
    </row>
    <row r="4" spans="1:9" ht="15.6" customHeight="1" x14ac:dyDescent="0.2">
      <c r="A4" s="13" t="s">
        <v>101</v>
      </c>
      <c r="B4" s="14">
        <v>23660</v>
      </c>
      <c r="C4" s="14">
        <v>740</v>
      </c>
      <c r="D4" s="14">
        <v>24390</v>
      </c>
    </row>
    <row r="5" spans="1:9" ht="15.6" customHeight="1" x14ac:dyDescent="0.2">
      <c r="A5" s="13" t="s">
        <v>102</v>
      </c>
      <c r="B5" s="14">
        <v>24250</v>
      </c>
      <c r="C5" s="14">
        <v>740</v>
      </c>
      <c r="D5" s="14">
        <v>24990</v>
      </c>
    </row>
    <row r="6" spans="1:9" ht="15.6" customHeight="1" x14ac:dyDescent="0.2">
      <c r="A6" s="13" t="s">
        <v>103</v>
      </c>
      <c r="B6" s="14">
        <v>24490</v>
      </c>
      <c r="C6" s="14">
        <v>750</v>
      </c>
      <c r="D6" s="14">
        <v>25230</v>
      </c>
    </row>
    <row r="7" spans="1:9" ht="15.6" customHeight="1" x14ac:dyDescent="0.2">
      <c r="A7" s="13" t="s">
        <v>104</v>
      </c>
      <c r="B7" s="14">
        <v>24970</v>
      </c>
      <c r="C7" s="14">
        <v>720</v>
      </c>
      <c r="D7" s="14">
        <v>25680</v>
      </c>
    </row>
    <row r="8" spans="1:9" ht="15.6" customHeight="1" x14ac:dyDescent="0.2">
      <c r="A8" s="13" t="s">
        <v>105</v>
      </c>
      <c r="B8" s="14">
        <v>25330</v>
      </c>
      <c r="C8" s="14">
        <v>690</v>
      </c>
      <c r="D8" s="14">
        <v>26020</v>
      </c>
    </row>
    <row r="9" spans="1:9" ht="15.6" customHeight="1" x14ac:dyDescent="0.2">
      <c r="A9" s="13" t="s">
        <v>106</v>
      </c>
      <c r="B9" s="14">
        <v>25780</v>
      </c>
      <c r="C9" s="14">
        <v>710</v>
      </c>
      <c r="D9" s="14">
        <v>26490</v>
      </c>
    </row>
    <row r="10" spans="1:9" ht="15.6" customHeight="1" x14ac:dyDescent="0.2">
      <c r="A10" s="13" t="s">
        <v>107</v>
      </c>
      <c r="B10" s="14">
        <v>26560</v>
      </c>
      <c r="C10" s="14">
        <v>720</v>
      </c>
      <c r="D10" s="14">
        <v>27280</v>
      </c>
    </row>
    <row r="11" spans="1:9" ht="15.6" customHeight="1" x14ac:dyDescent="0.2">
      <c r="A11" s="13" t="s">
        <v>108</v>
      </c>
      <c r="B11" s="14">
        <v>26810</v>
      </c>
      <c r="C11" s="14">
        <v>710</v>
      </c>
      <c r="D11" s="14">
        <v>27520</v>
      </c>
    </row>
    <row r="12" spans="1:9" ht="15.6" customHeight="1" x14ac:dyDescent="0.2">
      <c r="A12" s="13" t="s">
        <v>109</v>
      </c>
      <c r="B12" s="14">
        <v>27370</v>
      </c>
      <c r="C12" s="14">
        <v>700</v>
      </c>
      <c r="D12" s="14">
        <v>28070</v>
      </c>
    </row>
    <row r="13" spans="1:9" ht="15.6" customHeight="1" x14ac:dyDescent="0.2">
      <c r="A13" s="13" t="s">
        <v>110</v>
      </c>
      <c r="B13" s="14">
        <v>28050</v>
      </c>
      <c r="C13" s="14">
        <v>730</v>
      </c>
      <c r="D13" s="14">
        <v>28780</v>
      </c>
    </row>
    <row r="14" spans="1:9" ht="15.6" customHeight="1" x14ac:dyDescent="0.2">
      <c r="A14" s="13" t="s">
        <v>111</v>
      </c>
      <c r="B14" s="14">
        <v>28430</v>
      </c>
      <c r="C14" s="14">
        <v>750</v>
      </c>
      <c r="D14" s="14">
        <v>29180</v>
      </c>
    </row>
    <row r="15" spans="1:9" ht="15.6" customHeight="1" x14ac:dyDescent="0.2">
      <c r="A15" s="13" t="s">
        <v>112</v>
      </c>
      <c r="B15" s="14">
        <v>28960</v>
      </c>
      <c r="C15" s="14">
        <v>700</v>
      </c>
      <c r="D15" s="14">
        <v>29650</v>
      </c>
    </row>
    <row r="16" spans="1:9" ht="15.6" customHeight="1" x14ac:dyDescent="0.2">
      <c r="A16" s="13" t="s">
        <v>113</v>
      </c>
      <c r="B16" s="14">
        <v>29520</v>
      </c>
      <c r="C16" s="14">
        <v>680</v>
      </c>
      <c r="D16" s="14">
        <v>30200</v>
      </c>
    </row>
    <row r="17" spans="1:4" ht="15.6" customHeight="1" x14ac:dyDescent="0.2">
      <c r="A17" s="13" t="s">
        <v>114</v>
      </c>
      <c r="B17" s="14">
        <v>29960</v>
      </c>
      <c r="C17" s="14">
        <v>750</v>
      </c>
      <c r="D17" s="14">
        <v>30710</v>
      </c>
    </row>
    <row r="18" spans="1:4" ht="15.6" customHeight="1" x14ac:dyDescent="0.2">
      <c r="A18" s="13" t="s">
        <v>115</v>
      </c>
      <c r="B18" s="14">
        <v>30350</v>
      </c>
      <c r="C18" s="14">
        <v>670</v>
      </c>
      <c r="D18" s="14">
        <v>31020</v>
      </c>
    </row>
    <row r="19" spans="1:4" ht="15.6" customHeight="1" x14ac:dyDescent="0.2">
      <c r="A19" s="13" t="s">
        <v>116</v>
      </c>
      <c r="B19" s="14">
        <v>30780</v>
      </c>
      <c r="C19" s="14">
        <v>680</v>
      </c>
      <c r="D19" s="14">
        <v>31460</v>
      </c>
    </row>
    <row r="20" spans="1:4" ht="15.6" customHeight="1" x14ac:dyDescent="0.2">
      <c r="A20" s="13" t="s">
        <v>117</v>
      </c>
      <c r="B20" s="14">
        <v>31260</v>
      </c>
      <c r="C20" s="14">
        <v>670</v>
      </c>
      <c r="D20" s="14">
        <v>31930</v>
      </c>
    </row>
    <row r="21" spans="1:4" ht="15.6" customHeight="1" x14ac:dyDescent="0.2">
      <c r="A21" s="13" t="s">
        <v>118</v>
      </c>
      <c r="B21" s="14">
        <v>31610</v>
      </c>
      <c r="C21" s="14">
        <v>760</v>
      </c>
      <c r="D21" s="14">
        <v>32370</v>
      </c>
    </row>
    <row r="22" spans="1:4" ht="15.6" customHeight="1" x14ac:dyDescent="0.2">
      <c r="A22" s="13" t="s">
        <v>119</v>
      </c>
      <c r="B22" s="14">
        <v>31970</v>
      </c>
      <c r="C22" s="14">
        <v>720</v>
      </c>
      <c r="D22" s="14">
        <v>32690</v>
      </c>
    </row>
    <row r="23" spans="1:4" ht="15.6" customHeight="1" x14ac:dyDescent="0.2">
      <c r="A23" s="13" t="s">
        <v>120</v>
      </c>
      <c r="B23" s="14">
        <v>32280</v>
      </c>
      <c r="C23" s="14">
        <v>680</v>
      </c>
      <c r="D23" s="14">
        <v>32970</v>
      </c>
    </row>
    <row r="24" spans="1:4" ht="15.6" customHeight="1" x14ac:dyDescent="0.2">
      <c r="A24" s="13" t="s">
        <v>121</v>
      </c>
      <c r="B24" s="14">
        <v>32780</v>
      </c>
      <c r="C24" s="14">
        <v>690</v>
      </c>
      <c r="D24" s="14">
        <v>33470</v>
      </c>
    </row>
    <row r="25" spans="1:4" ht="15.6" customHeight="1" x14ac:dyDescent="0.2">
      <c r="A25" s="13" t="s">
        <v>122</v>
      </c>
      <c r="B25" s="14">
        <v>33390</v>
      </c>
      <c r="C25" s="14">
        <v>730</v>
      </c>
      <c r="D25" s="14">
        <v>34120</v>
      </c>
    </row>
    <row r="26" spans="1:4" ht="15.6" customHeight="1" x14ac:dyDescent="0.2">
      <c r="A26" s="13" t="s">
        <v>123</v>
      </c>
      <c r="B26" s="14">
        <v>33550</v>
      </c>
      <c r="C26" s="14">
        <v>660</v>
      </c>
      <c r="D26" s="14">
        <v>34210</v>
      </c>
    </row>
    <row r="27" spans="1:4" ht="15.6" customHeight="1" x14ac:dyDescent="0.2">
      <c r="A27" s="13" t="s">
        <v>124</v>
      </c>
      <c r="B27" s="14">
        <v>34280</v>
      </c>
      <c r="C27" s="14">
        <v>650</v>
      </c>
      <c r="D27" s="14">
        <v>34920</v>
      </c>
    </row>
    <row r="28" spans="1:4" ht="15.6" customHeight="1" x14ac:dyDescent="0.2">
      <c r="A28" s="13" t="s">
        <v>125</v>
      </c>
      <c r="B28" s="14">
        <v>34740</v>
      </c>
      <c r="C28" s="14">
        <v>620</v>
      </c>
      <c r="D28" s="14">
        <v>35370</v>
      </c>
    </row>
    <row r="29" spans="1:4" ht="15.6" customHeight="1" x14ac:dyDescent="0.2">
      <c r="A29" s="13" t="s">
        <v>126</v>
      </c>
      <c r="B29" s="14">
        <v>35120</v>
      </c>
      <c r="C29" s="14">
        <v>670</v>
      </c>
      <c r="D29" s="14">
        <v>35780</v>
      </c>
    </row>
    <row r="30" spans="1:4" ht="15.6" customHeight="1" x14ac:dyDescent="0.2">
      <c r="A30" s="13" t="s">
        <v>127</v>
      </c>
      <c r="B30" s="14">
        <v>35490</v>
      </c>
      <c r="C30" s="14">
        <v>650</v>
      </c>
      <c r="D30" s="14">
        <v>36140</v>
      </c>
    </row>
    <row r="31" spans="1:4" ht="15.6" customHeight="1" x14ac:dyDescent="0.2">
      <c r="A31" s="13" t="s">
        <v>128</v>
      </c>
      <c r="B31" s="14">
        <v>35800</v>
      </c>
      <c r="C31" s="14">
        <v>650</v>
      </c>
      <c r="D31" s="14">
        <v>36450</v>
      </c>
    </row>
    <row r="32" spans="1:4" ht="15.6" customHeight="1" x14ac:dyDescent="0.2">
      <c r="A32" s="13" t="s">
        <v>129</v>
      </c>
      <c r="B32" s="14">
        <v>36370</v>
      </c>
      <c r="C32" s="14">
        <v>660</v>
      </c>
      <c r="D32" s="14">
        <v>37030</v>
      </c>
    </row>
    <row r="33" spans="1:4" ht="15.6" customHeight="1" x14ac:dyDescent="0.2">
      <c r="A33" s="13" t="s">
        <v>130</v>
      </c>
      <c r="B33" s="14">
        <v>36850</v>
      </c>
      <c r="C33" s="14">
        <v>670</v>
      </c>
      <c r="D33" s="14">
        <v>37520</v>
      </c>
    </row>
    <row r="34" spans="1:4" ht="15.6" customHeight="1" x14ac:dyDescent="0.2">
      <c r="A34" s="13" t="s">
        <v>131</v>
      </c>
      <c r="B34" s="14">
        <v>37250</v>
      </c>
      <c r="C34" s="14">
        <v>640</v>
      </c>
      <c r="D34" s="14">
        <v>37880</v>
      </c>
    </row>
    <row r="35" spans="1:4" ht="15.6" customHeight="1" x14ac:dyDescent="0.2">
      <c r="A35" s="13" t="s">
        <v>132</v>
      </c>
      <c r="B35" s="14">
        <v>37520</v>
      </c>
      <c r="C35" s="14">
        <v>620</v>
      </c>
      <c r="D35" s="14">
        <v>38150</v>
      </c>
    </row>
    <row r="36" spans="1:4" ht="15.6" customHeight="1" x14ac:dyDescent="0.2">
      <c r="A36" s="13" t="s">
        <v>133</v>
      </c>
      <c r="B36" s="14">
        <v>38410</v>
      </c>
      <c r="C36" s="14">
        <v>630</v>
      </c>
      <c r="D36" s="14">
        <v>39040</v>
      </c>
    </row>
    <row r="37" spans="1:4" ht="15.6" customHeight="1" x14ac:dyDescent="0.2">
      <c r="A37" s="13" t="s">
        <v>134</v>
      </c>
      <c r="B37" s="14">
        <v>39250</v>
      </c>
      <c r="C37" s="14">
        <v>710</v>
      </c>
      <c r="D37" s="14">
        <v>39960</v>
      </c>
    </row>
    <row r="38" spans="1:4" ht="15.6" customHeight="1" x14ac:dyDescent="0.2">
      <c r="A38" s="13" t="s">
        <v>135</v>
      </c>
      <c r="B38" s="14">
        <v>39710</v>
      </c>
      <c r="C38" s="14">
        <v>780</v>
      </c>
      <c r="D38" s="14">
        <v>40490</v>
      </c>
    </row>
    <row r="39" spans="1:4" ht="15.6" customHeight="1" x14ac:dyDescent="0.2">
      <c r="A39" s="13" t="s">
        <v>136</v>
      </c>
      <c r="B39" s="14">
        <v>40500</v>
      </c>
      <c r="C39" s="14">
        <v>810</v>
      </c>
      <c r="D39" s="14">
        <v>41310</v>
      </c>
    </row>
    <row r="40" spans="1:4" ht="15.6" customHeight="1" x14ac:dyDescent="0.2">
      <c r="A40" s="13" t="s">
        <v>137</v>
      </c>
      <c r="B40" s="14">
        <v>41080</v>
      </c>
      <c r="C40" s="14">
        <v>820</v>
      </c>
      <c r="D40" s="14">
        <v>41900</v>
      </c>
    </row>
    <row r="41" spans="1:4" ht="15.6" customHeight="1" x14ac:dyDescent="0.2">
      <c r="A41" s="13" t="s">
        <v>138</v>
      </c>
      <c r="B41" s="14">
        <v>41700</v>
      </c>
      <c r="C41" s="14">
        <v>810</v>
      </c>
      <c r="D41" s="14">
        <v>42510</v>
      </c>
    </row>
    <row r="42" spans="1:4" ht="15.6" customHeight="1" x14ac:dyDescent="0.2">
      <c r="A42" s="13" t="s">
        <v>139</v>
      </c>
      <c r="B42" s="14">
        <v>42710</v>
      </c>
      <c r="C42" s="14">
        <v>830</v>
      </c>
      <c r="D42" s="14">
        <v>43540</v>
      </c>
    </row>
    <row r="43" spans="1:4" ht="15.6" customHeight="1" x14ac:dyDescent="0.2">
      <c r="A43" s="13" t="s">
        <v>140</v>
      </c>
      <c r="B43" s="14">
        <v>43860</v>
      </c>
      <c r="C43" s="14">
        <v>870</v>
      </c>
      <c r="D43" s="14">
        <v>44730</v>
      </c>
    </row>
    <row r="44" spans="1:4" ht="15.6" customHeight="1" x14ac:dyDescent="0.2">
      <c r="A44" s="13" t="s">
        <v>141</v>
      </c>
      <c r="B44" s="14">
        <v>46060</v>
      </c>
      <c r="C44" s="14">
        <v>880</v>
      </c>
      <c r="D44" s="14">
        <v>46930</v>
      </c>
    </row>
    <row r="45" spans="1:4" ht="15.6" customHeight="1" x14ac:dyDescent="0.2">
      <c r="A45" s="13" t="s">
        <v>142</v>
      </c>
      <c r="B45" s="14">
        <v>48180</v>
      </c>
      <c r="C45" s="14">
        <v>920</v>
      </c>
      <c r="D45" s="14">
        <v>49100</v>
      </c>
    </row>
    <row r="46" spans="1:4" ht="15.6" customHeight="1" x14ac:dyDescent="0.2">
      <c r="A46" s="13" t="s">
        <v>143</v>
      </c>
      <c r="B46" s="14">
        <v>49910</v>
      </c>
      <c r="C46" s="14">
        <v>860</v>
      </c>
      <c r="D46" s="14">
        <v>50770</v>
      </c>
    </row>
    <row r="47" spans="1:4" ht="15.6" customHeight="1" x14ac:dyDescent="0.2">
      <c r="A47" s="13" t="s">
        <v>144</v>
      </c>
      <c r="B47" s="14">
        <v>50830</v>
      </c>
      <c r="C47" s="14">
        <v>800</v>
      </c>
      <c r="D47" s="14">
        <v>51630</v>
      </c>
    </row>
    <row r="48" spans="1:4" ht="15.6" customHeight="1" x14ac:dyDescent="0.2">
      <c r="A48" s="13" t="s">
        <v>145</v>
      </c>
      <c r="B48" s="14">
        <v>51930</v>
      </c>
      <c r="C48" s="14">
        <v>820</v>
      </c>
      <c r="D48" s="14">
        <v>52750</v>
      </c>
    </row>
    <row r="49" spans="1:4" ht="15.6" customHeight="1" x14ac:dyDescent="0.2">
      <c r="A49" s="13" t="s">
        <v>146</v>
      </c>
      <c r="B49" s="14">
        <v>52930</v>
      </c>
      <c r="C49" s="14">
        <v>830</v>
      </c>
      <c r="D49" s="14">
        <v>53760</v>
      </c>
    </row>
    <row r="50" spans="1:4" ht="15.6" customHeight="1" x14ac:dyDescent="0.2">
      <c r="A50" s="13" t="s">
        <v>147</v>
      </c>
      <c r="B50" s="14">
        <v>53080</v>
      </c>
      <c r="C50" s="14">
        <v>910</v>
      </c>
      <c r="D50" s="14">
        <v>53990</v>
      </c>
    </row>
    <row r="51" spans="1:4" ht="15.6" customHeight="1" x14ac:dyDescent="0.2">
      <c r="A51" s="13" t="s">
        <v>148</v>
      </c>
      <c r="B51" s="14">
        <v>53980</v>
      </c>
      <c r="C51" s="14">
        <v>980</v>
      </c>
      <c r="D51" s="14">
        <v>54950</v>
      </c>
    </row>
    <row r="52" spans="1:4" ht="15.6" customHeight="1" x14ac:dyDescent="0.2">
      <c r="A52" s="13" t="s">
        <v>149</v>
      </c>
      <c r="B52" s="14">
        <v>55470</v>
      </c>
      <c r="C52" s="14">
        <v>880</v>
      </c>
      <c r="D52" s="14">
        <v>56350</v>
      </c>
    </row>
    <row r="53" spans="1:4" ht="15.6" customHeight="1" x14ac:dyDescent="0.2">
      <c r="A53" s="13" t="s">
        <v>150</v>
      </c>
      <c r="B53" s="14">
        <v>56610</v>
      </c>
      <c r="C53" s="14">
        <v>780</v>
      </c>
      <c r="D53" s="14">
        <v>57390</v>
      </c>
    </row>
    <row r="54" spans="1:4" ht="15.6" customHeight="1" x14ac:dyDescent="0.2">
      <c r="A54" s="13" t="s">
        <v>151</v>
      </c>
      <c r="B54" s="14">
        <v>57830</v>
      </c>
      <c r="C54" s="14">
        <v>770</v>
      </c>
      <c r="D54" s="14">
        <v>58600</v>
      </c>
    </row>
    <row r="55" spans="1:4" ht="15.6" customHeight="1" x14ac:dyDescent="0.2">
      <c r="A55" s="13" t="s">
        <v>152</v>
      </c>
      <c r="B55" s="14">
        <v>59600</v>
      </c>
      <c r="C55" s="14">
        <v>800</v>
      </c>
      <c r="D55" s="14">
        <v>60400</v>
      </c>
    </row>
    <row r="56" spans="1:4" ht="15.6" customHeight="1" x14ac:dyDescent="0.2">
      <c r="A56" s="13" t="s">
        <v>153</v>
      </c>
      <c r="B56" s="14">
        <v>63320</v>
      </c>
      <c r="C56" s="14">
        <v>930</v>
      </c>
      <c r="D56" s="14">
        <v>64250</v>
      </c>
    </row>
    <row r="57" spans="1:4" ht="15.6" customHeight="1" x14ac:dyDescent="0.2">
      <c r="A57" s="13" t="s">
        <v>154</v>
      </c>
      <c r="B57" s="14">
        <v>68480</v>
      </c>
      <c r="C57" s="14">
        <v>830</v>
      </c>
      <c r="D57" s="14">
        <v>69310</v>
      </c>
    </row>
    <row r="58" spans="1:4" ht="15.6" customHeight="1" x14ac:dyDescent="0.2">
      <c r="A58" s="13" t="s">
        <v>155</v>
      </c>
      <c r="B58" s="14">
        <v>72090</v>
      </c>
      <c r="C58" s="14">
        <v>790</v>
      </c>
      <c r="D58" s="14">
        <v>72880</v>
      </c>
    </row>
    <row r="59" spans="1:4" ht="15.6" customHeight="1" x14ac:dyDescent="0.2">
      <c r="A59" s="13" t="s">
        <v>156</v>
      </c>
      <c r="B59" s="14">
        <v>73570</v>
      </c>
      <c r="C59" s="14">
        <v>760</v>
      </c>
      <c r="D59" s="14">
        <v>74340</v>
      </c>
    </row>
    <row r="60" spans="1:4" ht="15.6" customHeight="1" x14ac:dyDescent="0.2">
      <c r="A60" s="13" t="s">
        <v>157</v>
      </c>
      <c r="B60" s="14">
        <v>75830</v>
      </c>
      <c r="C60" s="14">
        <v>740</v>
      </c>
      <c r="D60" s="14">
        <v>76580</v>
      </c>
    </row>
    <row r="61" spans="1:4" ht="15.6" customHeight="1" x14ac:dyDescent="0.2">
      <c r="A61" s="13" t="s">
        <v>158</v>
      </c>
      <c r="B61" s="14">
        <v>76950</v>
      </c>
      <c r="C61" s="14">
        <v>730</v>
      </c>
      <c r="D61" s="14">
        <v>77690</v>
      </c>
    </row>
    <row r="62" spans="1:4" ht="15.6" customHeight="1" x14ac:dyDescent="0.2">
      <c r="A62" s="13" t="s">
        <v>159</v>
      </c>
      <c r="B62" s="14">
        <v>77120</v>
      </c>
      <c r="C62" s="14">
        <v>750</v>
      </c>
      <c r="D62" s="14">
        <v>77870</v>
      </c>
    </row>
    <row r="63" spans="1:4" ht="15.6" customHeight="1" x14ac:dyDescent="0.2">
      <c r="A63" s="13" t="s">
        <v>160</v>
      </c>
      <c r="B63" s="14">
        <v>77430</v>
      </c>
      <c r="C63" s="14">
        <v>750</v>
      </c>
      <c r="D63" s="14">
        <v>78180</v>
      </c>
    </row>
    <row r="64" spans="1:4" ht="15.6" customHeight="1" x14ac:dyDescent="0.2">
      <c r="A64" s="13" t="s">
        <v>59</v>
      </c>
      <c r="B64" s="14">
        <v>77820</v>
      </c>
      <c r="C64" s="14">
        <v>700</v>
      </c>
      <c r="D64" s="14">
        <v>78520</v>
      </c>
    </row>
    <row r="65" spans="2:4" ht="15" x14ac:dyDescent="0.2">
      <c r="B65" s="14"/>
      <c r="C65" s="14"/>
      <c r="D65" s="14"/>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8" width="22.7109375" customWidth="1"/>
  </cols>
  <sheetData>
    <row r="1" spans="1:9" ht="15.6" customHeight="1" x14ac:dyDescent="0.25">
      <c r="A1" s="10" t="s">
        <v>279</v>
      </c>
      <c r="I1" s="2" t="str">
        <f>HYPERLINK("#'Contents'!A1", "Contents")</f>
        <v>Contents</v>
      </c>
    </row>
    <row r="2" spans="1:9" ht="15.6" customHeight="1" x14ac:dyDescent="0.25">
      <c r="A2" s="10"/>
    </row>
    <row r="3" spans="1:9" ht="30.95" customHeight="1" x14ac:dyDescent="0.2">
      <c r="A3" s="12" t="s">
        <v>100</v>
      </c>
      <c r="B3" s="11" t="s">
        <v>276</v>
      </c>
      <c r="C3" s="11" t="s">
        <v>277</v>
      </c>
      <c r="D3" s="11" t="s">
        <v>251</v>
      </c>
    </row>
    <row r="4" spans="1:9" ht="15.6" customHeight="1" x14ac:dyDescent="0.2">
      <c r="A4" s="13" t="s">
        <v>101</v>
      </c>
      <c r="B4" s="14">
        <v>15880</v>
      </c>
      <c r="C4" s="14">
        <v>13810</v>
      </c>
      <c r="D4" s="14">
        <v>29690</v>
      </c>
    </row>
    <row r="5" spans="1:9" ht="15.6" customHeight="1" x14ac:dyDescent="0.2">
      <c r="A5" s="13" t="s">
        <v>102</v>
      </c>
      <c r="B5" s="14">
        <v>15900</v>
      </c>
      <c r="C5" s="14">
        <v>13900</v>
      </c>
      <c r="D5" s="14">
        <v>29810</v>
      </c>
    </row>
    <row r="6" spans="1:9" ht="15.6" customHeight="1" x14ac:dyDescent="0.2">
      <c r="A6" s="13" t="s">
        <v>103</v>
      </c>
      <c r="B6" s="14">
        <v>15760</v>
      </c>
      <c r="C6" s="14">
        <v>13840</v>
      </c>
      <c r="D6" s="14">
        <v>29600</v>
      </c>
    </row>
    <row r="7" spans="1:9" ht="15.6" customHeight="1" x14ac:dyDescent="0.2">
      <c r="A7" s="13" t="s">
        <v>104</v>
      </c>
      <c r="B7" s="14">
        <v>15840</v>
      </c>
      <c r="C7" s="14">
        <v>13940</v>
      </c>
      <c r="D7" s="14">
        <v>29780</v>
      </c>
    </row>
    <row r="8" spans="1:9" ht="15.6" customHeight="1" x14ac:dyDescent="0.2">
      <c r="A8" s="13" t="s">
        <v>105</v>
      </c>
      <c r="B8" s="14">
        <v>15630</v>
      </c>
      <c r="C8" s="14">
        <v>13590</v>
      </c>
      <c r="D8" s="14">
        <v>29220</v>
      </c>
    </row>
    <row r="9" spans="1:9" ht="15.6" customHeight="1" x14ac:dyDescent="0.2">
      <c r="A9" s="13" t="s">
        <v>106</v>
      </c>
      <c r="B9" s="14">
        <v>15700</v>
      </c>
      <c r="C9" s="14">
        <v>13560</v>
      </c>
      <c r="D9" s="14">
        <v>29260</v>
      </c>
    </row>
    <row r="10" spans="1:9" ht="15.6" customHeight="1" x14ac:dyDescent="0.2">
      <c r="A10" s="13" t="s">
        <v>107</v>
      </c>
      <c r="B10" s="14">
        <v>15940</v>
      </c>
      <c r="C10" s="14">
        <v>13990</v>
      </c>
      <c r="D10" s="14">
        <v>29930</v>
      </c>
    </row>
    <row r="11" spans="1:9" ht="15.6" customHeight="1" x14ac:dyDescent="0.2">
      <c r="A11" s="13" t="s">
        <v>108</v>
      </c>
      <c r="B11" s="14">
        <v>15940</v>
      </c>
      <c r="C11" s="14">
        <v>14010</v>
      </c>
      <c r="D11" s="14">
        <v>29960</v>
      </c>
    </row>
    <row r="12" spans="1:9" ht="15.6" customHeight="1" x14ac:dyDescent="0.2">
      <c r="A12" s="13" t="s">
        <v>109</v>
      </c>
      <c r="B12" s="14">
        <v>16100</v>
      </c>
      <c r="C12" s="14">
        <v>14140</v>
      </c>
      <c r="D12" s="14">
        <v>30240</v>
      </c>
    </row>
    <row r="13" spans="1:9" ht="15.6" customHeight="1" x14ac:dyDescent="0.2">
      <c r="A13" s="13" t="s">
        <v>110</v>
      </c>
      <c r="B13" s="14">
        <v>16270</v>
      </c>
      <c r="C13" s="14">
        <v>14410</v>
      </c>
      <c r="D13" s="14">
        <v>30680</v>
      </c>
    </row>
    <row r="14" spans="1:9" ht="15.6" customHeight="1" x14ac:dyDescent="0.2">
      <c r="A14" s="13" t="s">
        <v>111</v>
      </c>
      <c r="B14" s="14">
        <v>16180</v>
      </c>
      <c r="C14" s="14">
        <v>14300</v>
      </c>
      <c r="D14" s="14">
        <v>30480</v>
      </c>
    </row>
    <row r="15" spans="1:9" ht="15.6" customHeight="1" x14ac:dyDescent="0.2">
      <c r="A15" s="13" t="s">
        <v>112</v>
      </c>
      <c r="B15" s="14">
        <v>16310</v>
      </c>
      <c r="C15" s="14">
        <v>14500</v>
      </c>
      <c r="D15" s="14">
        <v>30810</v>
      </c>
    </row>
    <row r="16" spans="1:9" ht="15.6" customHeight="1" x14ac:dyDescent="0.2">
      <c r="A16" s="13" t="s">
        <v>113</v>
      </c>
      <c r="B16" s="14">
        <v>16340</v>
      </c>
      <c r="C16" s="14">
        <v>14580</v>
      </c>
      <c r="D16" s="14">
        <v>30920</v>
      </c>
    </row>
    <row r="17" spans="1:4" ht="15.6" customHeight="1" x14ac:dyDescent="0.2">
      <c r="A17" s="13" t="s">
        <v>114</v>
      </c>
      <c r="B17" s="14">
        <v>16380</v>
      </c>
      <c r="C17" s="14">
        <v>14670</v>
      </c>
      <c r="D17" s="14">
        <v>31050</v>
      </c>
    </row>
    <row r="18" spans="1:4" ht="15.6" customHeight="1" x14ac:dyDescent="0.2">
      <c r="A18" s="13" t="s">
        <v>115</v>
      </c>
      <c r="B18" s="14">
        <v>16380</v>
      </c>
      <c r="C18" s="14">
        <v>14790</v>
      </c>
      <c r="D18" s="14">
        <v>31170</v>
      </c>
    </row>
    <row r="19" spans="1:4" ht="15.6" customHeight="1" x14ac:dyDescent="0.2">
      <c r="A19" s="13" t="s">
        <v>116</v>
      </c>
      <c r="B19" s="14">
        <v>16390</v>
      </c>
      <c r="C19" s="14">
        <v>14960</v>
      </c>
      <c r="D19" s="14">
        <v>31350</v>
      </c>
    </row>
    <row r="20" spans="1:4" ht="15.6" customHeight="1" x14ac:dyDescent="0.2">
      <c r="A20" s="13" t="s">
        <v>117</v>
      </c>
      <c r="B20" s="14">
        <v>16480</v>
      </c>
      <c r="C20" s="14">
        <v>15100</v>
      </c>
      <c r="D20" s="14">
        <v>31580</v>
      </c>
    </row>
    <row r="21" spans="1:4" ht="15.6" customHeight="1" x14ac:dyDescent="0.2">
      <c r="A21" s="13" t="s">
        <v>118</v>
      </c>
      <c r="B21" s="14">
        <v>16500</v>
      </c>
      <c r="C21" s="14">
        <v>15270</v>
      </c>
      <c r="D21" s="14">
        <v>31770</v>
      </c>
    </row>
    <row r="22" spans="1:4" ht="15.6" customHeight="1" x14ac:dyDescent="0.2">
      <c r="A22" s="13" t="s">
        <v>119</v>
      </c>
      <c r="B22" s="14">
        <v>16570</v>
      </c>
      <c r="C22" s="14">
        <v>15310</v>
      </c>
      <c r="D22" s="14">
        <v>31880</v>
      </c>
    </row>
    <row r="23" spans="1:4" ht="15.6" customHeight="1" x14ac:dyDescent="0.2">
      <c r="A23" s="13" t="s">
        <v>120</v>
      </c>
      <c r="B23" s="14">
        <v>16660</v>
      </c>
      <c r="C23" s="14">
        <v>15370</v>
      </c>
      <c r="D23" s="14">
        <v>32040</v>
      </c>
    </row>
    <row r="24" spans="1:4" ht="15.6" customHeight="1" x14ac:dyDescent="0.2">
      <c r="A24" s="13" t="s">
        <v>121</v>
      </c>
      <c r="B24" s="14">
        <v>16800</v>
      </c>
      <c r="C24" s="14">
        <v>15620</v>
      </c>
      <c r="D24" s="14">
        <v>32420</v>
      </c>
    </row>
    <row r="25" spans="1:4" ht="15.6" customHeight="1" x14ac:dyDescent="0.2">
      <c r="A25" s="13" t="s">
        <v>122</v>
      </c>
      <c r="B25" s="14">
        <v>17020</v>
      </c>
      <c r="C25" s="14">
        <v>15960</v>
      </c>
      <c r="D25" s="14">
        <v>32980</v>
      </c>
    </row>
    <row r="26" spans="1:4" ht="15.6" customHeight="1" x14ac:dyDescent="0.2">
      <c r="A26" s="13" t="s">
        <v>123</v>
      </c>
      <c r="B26" s="14">
        <v>16870</v>
      </c>
      <c r="C26" s="14">
        <v>15870</v>
      </c>
      <c r="D26" s="14">
        <v>32740</v>
      </c>
    </row>
    <row r="27" spans="1:4" ht="15.6" customHeight="1" x14ac:dyDescent="0.2">
      <c r="A27" s="13" t="s">
        <v>124</v>
      </c>
      <c r="B27" s="14">
        <v>17040</v>
      </c>
      <c r="C27" s="14">
        <v>16270</v>
      </c>
      <c r="D27" s="14">
        <v>33310</v>
      </c>
    </row>
    <row r="28" spans="1:4" ht="15.6" customHeight="1" x14ac:dyDescent="0.2">
      <c r="A28" s="13" t="s">
        <v>125</v>
      </c>
      <c r="B28" s="14">
        <v>17040</v>
      </c>
      <c r="C28" s="14">
        <v>16350</v>
      </c>
      <c r="D28" s="14">
        <v>33390</v>
      </c>
    </row>
    <row r="29" spans="1:4" ht="15.6" customHeight="1" x14ac:dyDescent="0.2">
      <c r="A29" s="13" t="s">
        <v>126</v>
      </c>
      <c r="B29" s="14">
        <v>17040</v>
      </c>
      <c r="C29" s="14">
        <v>16400</v>
      </c>
      <c r="D29" s="14">
        <v>33440</v>
      </c>
    </row>
    <row r="30" spans="1:4" ht="15.6" customHeight="1" x14ac:dyDescent="0.2">
      <c r="A30" s="13" t="s">
        <v>127</v>
      </c>
      <c r="B30" s="14">
        <v>17080</v>
      </c>
      <c r="C30" s="14">
        <v>16540</v>
      </c>
      <c r="D30" s="14">
        <v>33620</v>
      </c>
    </row>
    <row r="31" spans="1:4" ht="15.6" customHeight="1" x14ac:dyDescent="0.2">
      <c r="A31" s="13" t="s">
        <v>128</v>
      </c>
      <c r="B31" s="14">
        <v>17020</v>
      </c>
      <c r="C31" s="14">
        <v>16630</v>
      </c>
      <c r="D31" s="14">
        <v>33650</v>
      </c>
    </row>
    <row r="32" spans="1:4" ht="15.6" customHeight="1" x14ac:dyDescent="0.2">
      <c r="A32" s="13" t="s">
        <v>129</v>
      </c>
      <c r="B32" s="14">
        <v>17080</v>
      </c>
      <c r="C32" s="14">
        <v>16740</v>
      </c>
      <c r="D32" s="14">
        <v>33810</v>
      </c>
    </row>
    <row r="33" spans="1:4" ht="15.6" customHeight="1" x14ac:dyDescent="0.2">
      <c r="A33" s="13" t="s">
        <v>130</v>
      </c>
      <c r="B33" s="14">
        <v>17160</v>
      </c>
      <c r="C33" s="14">
        <v>16960</v>
      </c>
      <c r="D33" s="14">
        <v>34120</v>
      </c>
    </row>
    <row r="34" spans="1:4" ht="15.6" customHeight="1" x14ac:dyDescent="0.2">
      <c r="A34" s="13" t="s">
        <v>131</v>
      </c>
      <c r="B34" s="14">
        <v>17230</v>
      </c>
      <c r="C34" s="14">
        <v>17080</v>
      </c>
      <c r="D34" s="14">
        <v>34310</v>
      </c>
    </row>
    <row r="35" spans="1:4" ht="15.6" customHeight="1" x14ac:dyDescent="0.2">
      <c r="A35" s="13" t="s">
        <v>132</v>
      </c>
      <c r="B35" s="14">
        <v>17290</v>
      </c>
      <c r="C35" s="14">
        <v>17150</v>
      </c>
      <c r="D35" s="14">
        <v>34440</v>
      </c>
    </row>
    <row r="36" spans="1:4" ht="15.6" customHeight="1" x14ac:dyDescent="0.2">
      <c r="A36" s="13" t="s">
        <v>133</v>
      </c>
      <c r="B36" s="14">
        <v>17400</v>
      </c>
      <c r="C36" s="14">
        <v>17640</v>
      </c>
      <c r="D36" s="14">
        <v>35040</v>
      </c>
    </row>
    <row r="37" spans="1:4" ht="15.6" customHeight="1" x14ac:dyDescent="0.2">
      <c r="A37" s="13" t="s">
        <v>134</v>
      </c>
      <c r="B37" s="14">
        <v>17470</v>
      </c>
      <c r="C37" s="14">
        <v>18040</v>
      </c>
      <c r="D37" s="14">
        <v>35510</v>
      </c>
    </row>
    <row r="38" spans="1:4" ht="15.6" customHeight="1" x14ac:dyDescent="0.2">
      <c r="A38" s="13" t="s">
        <v>135</v>
      </c>
      <c r="B38" s="14">
        <v>17430</v>
      </c>
      <c r="C38" s="14">
        <v>18290</v>
      </c>
      <c r="D38" s="14">
        <v>35720</v>
      </c>
    </row>
    <row r="39" spans="1:4" ht="15.6" customHeight="1" x14ac:dyDescent="0.2">
      <c r="A39" s="13" t="s">
        <v>136</v>
      </c>
      <c r="B39" s="14">
        <v>17700</v>
      </c>
      <c r="C39" s="14">
        <v>18970</v>
      </c>
      <c r="D39" s="14">
        <v>36660</v>
      </c>
    </row>
    <row r="40" spans="1:4" ht="15.6" customHeight="1" x14ac:dyDescent="0.2">
      <c r="A40" s="13" t="s">
        <v>137</v>
      </c>
      <c r="B40" s="14">
        <v>17670</v>
      </c>
      <c r="C40" s="14">
        <v>19190</v>
      </c>
      <c r="D40" s="14">
        <v>36860</v>
      </c>
    </row>
    <row r="41" spans="1:4" ht="15.6" customHeight="1" x14ac:dyDescent="0.2">
      <c r="A41" s="13" t="s">
        <v>138</v>
      </c>
      <c r="B41" s="14">
        <v>17810</v>
      </c>
      <c r="C41" s="14">
        <v>19420</v>
      </c>
      <c r="D41" s="14">
        <v>37230</v>
      </c>
    </row>
    <row r="42" spans="1:4" ht="15.6" customHeight="1" x14ac:dyDescent="0.2">
      <c r="A42" s="13" t="s">
        <v>139</v>
      </c>
      <c r="B42" s="14">
        <v>18050</v>
      </c>
      <c r="C42" s="14">
        <v>19920</v>
      </c>
      <c r="D42" s="14">
        <v>37980</v>
      </c>
    </row>
    <row r="43" spans="1:4" ht="15.6" customHeight="1" x14ac:dyDescent="0.2">
      <c r="A43" s="13" t="s">
        <v>140</v>
      </c>
      <c r="B43" s="14">
        <v>18230</v>
      </c>
      <c r="C43" s="14">
        <v>20270</v>
      </c>
      <c r="D43" s="14">
        <v>38500</v>
      </c>
    </row>
    <row r="44" spans="1:4" ht="15.6" customHeight="1" x14ac:dyDescent="0.2">
      <c r="A44" s="13" t="s">
        <v>141</v>
      </c>
      <c r="B44" s="14">
        <v>18830</v>
      </c>
      <c r="C44" s="14">
        <v>21050</v>
      </c>
      <c r="D44" s="14">
        <v>39880</v>
      </c>
    </row>
    <row r="45" spans="1:4" ht="15.6" customHeight="1" x14ac:dyDescent="0.2">
      <c r="A45" s="13" t="s">
        <v>142</v>
      </c>
      <c r="B45" s="14">
        <v>19320</v>
      </c>
      <c r="C45" s="14">
        <v>21350</v>
      </c>
      <c r="D45" s="14">
        <v>40670</v>
      </c>
    </row>
    <row r="46" spans="1:4" ht="15.6" customHeight="1" x14ac:dyDescent="0.2">
      <c r="A46" s="13" t="s">
        <v>143</v>
      </c>
      <c r="B46" s="14">
        <v>19750</v>
      </c>
      <c r="C46" s="14">
        <v>21600</v>
      </c>
      <c r="D46" s="14">
        <v>41360</v>
      </c>
    </row>
    <row r="47" spans="1:4" ht="15.6" customHeight="1" x14ac:dyDescent="0.2">
      <c r="A47" s="13" t="s">
        <v>144</v>
      </c>
      <c r="B47" s="14">
        <v>20020</v>
      </c>
      <c r="C47" s="14">
        <v>21820</v>
      </c>
      <c r="D47" s="14">
        <v>41840</v>
      </c>
    </row>
    <row r="48" spans="1:4" ht="15.6" customHeight="1" x14ac:dyDescent="0.2">
      <c r="A48" s="13" t="s">
        <v>145</v>
      </c>
      <c r="B48" s="14">
        <v>20330</v>
      </c>
      <c r="C48" s="14">
        <v>22090</v>
      </c>
      <c r="D48" s="14">
        <v>42420</v>
      </c>
    </row>
    <row r="49" spans="1:4" ht="15.6" customHeight="1" x14ac:dyDescent="0.2">
      <c r="A49" s="13" t="s">
        <v>146</v>
      </c>
      <c r="B49" s="14">
        <v>20570</v>
      </c>
      <c r="C49" s="14">
        <v>22440</v>
      </c>
      <c r="D49" s="14">
        <v>43010</v>
      </c>
    </row>
    <row r="50" spans="1:4" ht="15.6" customHeight="1" x14ac:dyDescent="0.2">
      <c r="A50" s="13" t="s">
        <v>147</v>
      </c>
      <c r="B50" s="14">
        <v>20400</v>
      </c>
      <c r="C50" s="14">
        <v>22130</v>
      </c>
      <c r="D50" s="14">
        <v>42530</v>
      </c>
    </row>
    <row r="51" spans="1:4" ht="15.6" customHeight="1" x14ac:dyDescent="0.2">
      <c r="A51" s="13" t="s">
        <v>148</v>
      </c>
      <c r="B51" s="14">
        <v>20560</v>
      </c>
      <c r="C51" s="14">
        <v>22310</v>
      </c>
      <c r="D51" s="14">
        <v>42870</v>
      </c>
    </row>
    <row r="52" spans="1:4" ht="15.6" customHeight="1" x14ac:dyDescent="0.2">
      <c r="A52" s="13" t="s">
        <v>149</v>
      </c>
      <c r="B52" s="14">
        <v>20800</v>
      </c>
      <c r="C52" s="14">
        <v>22460</v>
      </c>
      <c r="D52" s="14">
        <v>43260</v>
      </c>
    </row>
    <row r="53" spans="1:4" ht="15.6" customHeight="1" x14ac:dyDescent="0.2">
      <c r="A53" s="13" t="s">
        <v>150</v>
      </c>
      <c r="B53" s="14">
        <v>21040</v>
      </c>
      <c r="C53" s="14">
        <v>22710</v>
      </c>
      <c r="D53" s="14">
        <v>43740</v>
      </c>
    </row>
    <row r="54" spans="1:4" ht="15.6" customHeight="1" x14ac:dyDescent="0.2">
      <c r="A54" s="13" t="s">
        <v>151</v>
      </c>
      <c r="B54" s="14">
        <v>21280</v>
      </c>
      <c r="C54" s="14">
        <v>22770</v>
      </c>
      <c r="D54" s="14">
        <v>44050</v>
      </c>
    </row>
    <row r="55" spans="1:4" ht="15.6" customHeight="1" x14ac:dyDescent="0.2">
      <c r="A55" s="13" t="s">
        <v>152</v>
      </c>
      <c r="B55" s="14">
        <v>21610</v>
      </c>
      <c r="C55" s="14">
        <v>23100</v>
      </c>
      <c r="D55" s="14">
        <v>44710</v>
      </c>
    </row>
    <row r="56" spans="1:4" ht="15.6" customHeight="1" x14ac:dyDescent="0.2">
      <c r="A56" s="13" t="s">
        <v>153</v>
      </c>
      <c r="B56" s="14">
        <v>22220</v>
      </c>
      <c r="C56" s="14">
        <v>23500</v>
      </c>
      <c r="D56" s="14">
        <v>45720</v>
      </c>
    </row>
    <row r="57" spans="1:4" ht="15.6" customHeight="1" x14ac:dyDescent="0.2">
      <c r="A57" s="13" t="s">
        <v>154</v>
      </c>
      <c r="B57" s="14">
        <v>23210</v>
      </c>
      <c r="C57" s="14">
        <v>23940</v>
      </c>
      <c r="D57" s="14">
        <v>47140</v>
      </c>
    </row>
    <row r="58" spans="1:4" ht="15.6" customHeight="1" x14ac:dyDescent="0.2">
      <c r="A58" s="13" t="s">
        <v>155</v>
      </c>
      <c r="B58" s="14">
        <v>24020</v>
      </c>
      <c r="C58" s="14">
        <v>24340</v>
      </c>
      <c r="D58" s="14">
        <v>48370</v>
      </c>
    </row>
    <row r="59" spans="1:4" ht="15.6" customHeight="1" x14ac:dyDescent="0.2">
      <c r="A59" s="13" t="s">
        <v>156</v>
      </c>
      <c r="B59" s="14">
        <v>24340</v>
      </c>
      <c r="C59" s="14">
        <v>24440</v>
      </c>
      <c r="D59" s="14">
        <v>48770</v>
      </c>
    </row>
    <row r="60" spans="1:4" ht="15.6" customHeight="1" x14ac:dyDescent="0.2">
      <c r="A60" s="13" t="s">
        <v>157</v>
      </c>
      <c r="B60" s="14">
        <v>24860</v>
      </c>
      <c r="C60" s="14">
        <v>24620</v>
      </c>
      <c r="D60" s="14">
        <v>49470</v>
      </c>
    </row>
    <row r="61" spans="1:4" ht="15.6" customHeight="1" x14ac:dyDescent="0.2">
      <c r="A61" s="13" t="s">
        <v>158</v>
      </c>
      <c r="B61" s="14">
        <v>25150</v>
      </c>
      <c r="C61" s="14">
        <v>24790</v>
      </c>
      <c r="D61" s="14">
        <v>49940</v>
      </c>
    </row>
    <row r="62" spans="1:4" ht="15.6" customHeight="1" x14ac:dyDescent="0.2">
      <c r="A62" s="13" t="s">
        <v>159</v>
      </c>
      <c r="B62" s="14">
        <v>25120</v>
      </c>
      <c r="C62" s="14">
        <v>24730</v>
      </c>
      <c r="D62" s="14">
        <v>49860</v>
      </c>
    </row>
    <row r="63" spans="1:4" ht="15.6" customHeight="1" x14ac:dyDescent="0.2">
      <c r="A63" s="13" t="s">
        <v>160</v>
      </c>
      <c r="B63" s="14">
        <v>25210</v>
      </c>
      <c r="C63" s="14">
        <v>24780</v>
      </c>
      <c r="D63" s="14">
        <v>50000</v>
      </c>
    </row>
    <row r="64" spans="1:4" ht="15.6" customHeight="1" x14ac:dyDescent="0.2">
      <c r="A64" s="13" t="s">
        <v>59</v>
      </c>
      <c r="B64" s="14">
        <v>25160</v>
      </c>
      <c r="C64" s="14">
        <v>24720</v>
      </c>
      <c r="D64" s="14">
        <v>49870</v>
      </c>
    </row>
    <row r="65" spans="2:4" ht="15" x14ac:dyDescent="0.2">
      <c r="B65" s="14"/>
      <c r="C65" s="14"/>
      <c r="D65" s="14"/>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7" width="22.7109375" customWidth="1"/>
  </cols>
  <sheetData>
    <row r="1" spans="1:9" ht="15.6" customHeight="1" x14ac:dyDescent="0.25">
      <c r="A1" s="10" t="s">
        <v>280</v>
      </c>
      <c r="I1" s="2" t="str">
        <f>HYPERLINK("#'Contents'!A1", "Contents")</f>
        <v>Contents</v>
      </c>
    </row>
    <row r="2" spans="1:9" ht="15.6" customHeight="1" x14ac:dyDescent="0.25">
      <c r="A2" s="10"/>
    </row>
    <row r="3" spans="1:9" ht="30.95" customHeight="1" x14ac:dyDescent="0.2">
      <c r="A3" s="12" t="s">
        <v>100</v>
      </c>
      <c r="B3" s="11" t="s">
        <v>281</v>
      </c>
      <c r="C3" s="11" t="s">
        <v>282</v>
      </c>
    </row>
    <row r="4" spans="1:9" ht="15.6" customHeight="1" x14ac:dyDescent="0.2">
      <c r="A4" s="13" t="s">
        <v>101</v>
      </c>
      <c r="B4" s="14">
        <v>890</v>
      </c>
      <c r="C4" s="15">
        <v>608</v>
      </c>
    </row>
    <row r="5" spans="1:9" ht="15.6" customHeight="1" x14ac:dyDescent="0.2">
      <c r="A5" s="13" t="s">
        <v>102</v>
      </c>
      <c r="B5" s="14">
        <v>1160</v>
      </c>
      <c r="C5" s="15">
        <v>589</v>
      </c>
    </row>
    <row r="6" spans="1:9" ht="15.6" customHeight="1" x14ac:dyDescent="0.2">
      <c r="A6" s="13" t="s">
        <v>103</v>
      </c>
      <c r="B6" s="14">
        <v>1030</v>
      </c>
      <c r="C6" s="15">
        <v>584</v>
      </c>
    </row>
    <row r="7" spans="1:9" ht="15.6" customHeight="1" x14ac:dyDescent="0.2">
      <c r="A7" s="13" t="s">
        <v>104</v>
      </c>
      <c r="B7" s="14">
        <v>960</v>
      </c>
      <c r="C7" s="15">
        <v>589</v>
      </c>
    </row>
    <row r="8" spans="1:9" ht="15.6" customHeight="1" x14ac:dyDescent="0.2">
      <c r="A8" s="13" t="s">
        <v>105</v>
      </c>
      <c r="B8" s="14">
        <v>1160</v>
      </c>
      <c r="C8" s="15">
        <v>530</v>
      </c>
    </row>
    <row r="9" spans="1:9" ht="15.6" customHeight="1" x14ac:dyDescent="0.2">
      <c r="A9" s="13" t="s">
        <v>106</v>
      </c>
      <c r="B9" s="14">
        <v>980</v>
      </c>
      <c r="C9" s="15">
        <v>526</v>
      </c>
    </row>
    <row r="10" spans="1:9" ht="15.6" customHeight="1" x14ac:dyDescent="0.2">
      <c r="A10" s="13" t="s">
        <v>107</v>
      </c>
      <c r="B10" s="14">
        <v>1030</v>
      </c>
      <c r="C10" s="15">
        <v>529</v>
      </c>
    </row>
    <row r="11" spans="1:9" ht="15.6" customHeight="1" x14ac:dyDescent="0.2">
      <c r="A11" s="13" t="s">
        <v>108</v>
      </c>
      <c r="B11" s="14">
        <v>860</v>
      </c>
      <c r="C11" s="15">
        <v>501</v>
      </c>
    </row>
    <row r="12" spans="1:9" ht="15.6" customHeight="1" x14ac:dyDescent="0.2">
      <c r="A12" s="13" t="s">
        <v>109</v>
      </c>
      <c r="B12" s="14">
        <v>1180</v>
      </c>
      <c r="C12" s="15">
        <v>528</v>
      </c>
    </row>
    <row r="13" spans="1:9" ht="15.6" customHeight="1" x14ac:dyDescent="0.2">
      <c r="A13" s="13" t="s">
        <v>110</v>
      </c>
      <c r="B13" s="14">
        <v>980</v>
      </c>
      <c r="C13" s="15">
        <v>534</v>
      </c>
    </row>
    <row r="14" spans="1:9" ht="15.6" customHeight="1" x14ac:dyDescent="0.2">
      <c r="A14" s="13" t="s">
        <v>111</v>
      </c>
      <c r="B14" s="14">
        <v>1140</v>
      </c>
      <c r="C14" s="15">
        <v>522</v>
      </c>
    </row>
    <row r="15" spans="1:9" ht="15.6" customHeight="1" x14ac:dyDescent="0.2">
      <c r="A15" s="13" t="s">
        <v>112</v>
      </c>
      <c r="B15" s="14">
        <v>940</v>
      </c>
      <c r="C15" s="15">
        <v>528</v>
      </c>
    </row>
    <row r="16" spans="1:9" ht="15.6" customHeight="1" x14ac:dyDescent="0.2">
      <c r="A16" s="13" t="s">
        <v>113</v>
      </c>
      <c r="B16" s="14">
        <v>1160</v>
      </c>
      <c r="C16" s="15">
        <v>569</v>
      </c>
    </row>
    <row r="17" spans="1:3" ht="15.6" customHeight="1" x14ac:dyDescent="0.2">
      <c r="A17" s="13" t="s">
        <v>114</v>
      </c>
      <c r="B17" s="14">
        <v>1170</v>
      </c>
      <c r="C17" s="15">
        <v>531</v>
      </c>
    </row>
    <row r="18" spans="1:3" ht="15.6" customHeight="1" x14ac:dyDescent="0.2">
      <c r="A18" s="13" t="s">
        <v>115</v>
      </c>
      <c r="B18" s="14">
        <v>960</v>
      </c>
      <c r="C18" s="15">
        <v>533</v>
      </c>
    </row>
    <row r="19" spans="1:3" ht="15.6" customHeight="1" x14ac:dyDescent="0.2">
      <c r="A19" s="13" t="s">
        <v>116</v>
      </c>
      <c r="B19" s="14">
        <v>1090</v>
      </c>
      <c r="C19" s="15">
        <v>541</v>
      </c>
    </row>
    <row r="20" spans="1:3" ht="15.6" customHeight="1" x14ac:dyDescent="0.2">
      <c r="A20" s="13" t="s">
        <v>117</v>
      </c>
      <c r="B20" s="14">
        <v>1130</v>
      </c>
      <c r="C20" s="15">
        <v>542</v>
      </c>
    </row>
    <row r="21" spans="1:3" ht="15.6" customHeight="1" x14ac:dyDescent="0.2">
      <c r="A21" s="13" t="s">
        <v>118</v>
      </c>
      <c r="B21" s="14">
        <v>1130</v>
      </c>
      <c r="C21" s="15">
        <v>548</v>
      </c>
    </row>
    <row r="22" spans="1:3" ht="15.6" customHeight="1" x14ac:dyDescent="0.2">
      <c r="A22" s="13" t="s">
        <v>119</v>
      </c>
      <c r="B22" s="14">
        <v>1210</v>
      </c>
      <c r="C22" s="15">
        <v>538</v>
      </c>
    </row>
    <row r="23" spans="1:3" ht="15.6" customHeight="1" x14ac:dyDescent="0.2">
      <c r="A23" s="13" t="s">
        <v>120</v>
      </c>
      <c r="B23" s="14">
        <v>830</v>
      </c>
      <c r="C23" s="15">
        <v>535</v>
      </c>
    </row>
    <row r="24" spans="1:3" ht="15.6" customHeight="1" x14ac:dyDescent="0.2">
      <c r="A24" s="13" t="s">
        <v>121</v>
      </c>
      <c r="B24" s="14">
        <v>1190</v>
      </c>
      <c r="C24" s="15">
        <v>566</v>
      </c>
    </row>
    <row r="25" spans="1:3" ht="15.6" customHeight="1" x14ac:dyDescent="0.2">
      <c r="A25" s="13" t="s">
        <v>122</v>
      </c>
      <c r="B25" s="14">
        <v>940</v>
      </c>
      <c r="C25" s="15">
        <v>543</v>
      </c>
    </row>
    <row r="26" spans="1:3" ht="15.6" customHeight="1" x14ac:dyDescent="0.2">
      <c r="A26" s="13" t="s">
        <v>123</v>
      </c>
      <c r="B26" s="14">
        <v>1150</v>
      </c>
      <c r="C26" s="15">
        <v>569</v>
      </c>
    </row>
    <row r="27" spans="1:3" ht="15.6" customHeight="1" x14ac:dyDescent="0.2">
      <c r="A27" s="13" t="s">
        <v>124</v>
      </c>
      <c r="B27" s="14">
        <v>910</v>
      </c>
      <c r="C27" s="15">
        <v>556</v>
      </c>
    </row>
    <row r="28" spans="1:3" ht="15.6" customHeight="1" x14ac:dyDescent="0.2">
      <c r="A28" s="13" t="s">
        <v>125</v>
      </c>
      <c r="B28" s="14">
        <v>1090</v>
      </c>
      <c r="C28" s="15">
        <v>593</v>
      </c>
    </row>
    <row r="29" spans="1:3" ht="15.6" customHeight="1" x14ac:dyDescent="0.2">
      <c r="A29" s="13" t="s">
        <v>126</v>
      </c>
      <c r="B29" s="14">
        <v>1210</v>
      </c>
      <c r="C29" s="15">
        <v>609</v>
      </c>
    </row>
    <row r="30" spans="1:3" ht="15.6" customHeight="1" x14ac:dyDescent="0.2">
      <c r="A30" s="13" t="s">
        <v>127</v>
      </c>
      <c r="B30" s="14">
        <v>1070</v>
      </c>
      <c r="C30" s="15">
        <v>579</v>
      </c>
    </row>
    <row r="31" spans="1:3" ht="15.6" customHeight="1" x14ac:dyDescent="0.2">
      <c r="A31" s="13" t="s">
        <v>128</v>
      </c>
      <c r="B31" s="14">
        <v>1180</v>
      </c>
      <c r="C31" s="15">
        <v>592</v>
      </c>
    </row>
    <row r="32" spans="1:3" ht="15.6" customHeight="1" x14ac:dyDescent="0.2">
      <c r="A32" s="13" t="s">
        <v>129</v>
      </c>
      <c r="B32" s="14">
        <v>1130</v>
      </c>
      <c r="C32" s="15">
        <v>575</v>
      </c>
    </row>
    <row r="33" spans="1:3" ht="15.6" customHeight="1" x14ac:dyDescent="0.2">
      <c r="A33" s="13" t="s">
        <v>130</v>
      </c>
      <c r="B33" s="14">
        <v>1210</v>
      </c>
      <c r="C33" s="15">
        <v>635</v>
      </c>
    </row>
    <row r="34" spans="1:3" ht="15.6" customHeight="1" x14ac:dyDescent="0.2">
      <c r="A34" s="13" t="s">
        <v>131</v>
      </c>
      <c r="B34" s="14">
        <v>1130</v>
      </c>
      <c r="C34" s="15">
        <v>613</v>
      </c>
    </row>
    <row r="35" spans="1:3" ht="15.6" customHeight="1" x14ac:dyDescent="0.2">
      <c r="A35" s="13" t="s">
        <v>132</v>
      </c>
      <c r="B35" s="14">
        <v>810</v>
      </c>
      <c r="C35" s="15">
        <v>609</v>
      </c>
    </row>
    <row r="36" spans="1:3" ht="15.6" customHeight="1" x14ac:dyDescent="0.2">
      <c r="A36" s="13" t="s">
        <v>133</v>
      </c>
      <c r="B36" s="14">
        <v>1430</v>
      </c>
      <c r="C36" s="15">
        <v>648</v>
      </c>
    </row>
    <row r="37" spans="1:3" ht="15.6" customHeight="1" x14ac:dyDescent="0.2">
      <c r="A37" s="13" t="s">
        <v>134</v>
      </c>
      <c r="B37" s="14">
        <v>1270</v>
      </c>
      <c r="C37" s="15">
        <v>630</v>
      </c>
    </row>
    <row r="38" spans="1:3" ht="15.6" customHeight="1" x14ac:dyDescent="0.2">
      <c r="A38" s="13" t="s">
        <v>135</v>
      </c>
      <c r="B38" s="14">
        <v>1280</v>
      </c>
      <c r="C38" s="15">
        <v>692</v>
      </c>
    </row>
    <row r="39" spans="1:3" ht="15.6" customHeight="1" x14ac:dyDescent="0.2">
      <c r="A39" s="13" t="s">
        <v>136</v>
      </c>
      <c r="B39" s="14">
        <v>1350</v>
      </c>
      <c r="C39" s="15">
        <v>699</v>
      </c>
    </row>
    <row r="40" spans="1:3" ht="15.6" customHeight="1" x14ac:dyDescent="0.2">
      <c r="A40" s="13" t="s">
        <v>137</v>
      </c>
      <c r="B40" s="14">
        <v>1200</v>
      </c>
      <c r="C40" s="15">
        <v>744</v>
      </c>
    </row>
    <row r="41" spans="1:3" ht="15.6" customHeight="1" x14ac:dyDescent="0.2">
      <c r="A41" s="13" t="s">
        <v>138</v>
      </c>
      <c r="B41" s="14">
        <v>1130</v>
      </c>
      <c r="C41" s="15">
        <v>748</v>
      </c>
    </row>
    <row r="42" spans="1:3" ht="15.6" customHeight="1" x14ac:dyDescent="0.2">
      <c r="A42" s="13" t="s">
        <v>139</v>
      </c>
      <c r="B42" s="14">
        <v>1270</v>
      </c>
      <c r="C42" s="15">
        <v>725</v>
      </c>
    </row>
    <row r="43" spans="1:3" ht="15.6" customHeight="1" x14ac:dyDescent="0.2">
      <c r="A43" s="13" t="s">
        <v>140</v>
      </c>
      <c r="B43" s="14">
        <v>1330</v>
      </c>
      <c r="C43" s="15">
        <v>843</v>
      </c>
    </row>
    <row r="44" spans="1:3" ht="15.6" customHeight="1" x14ac:dyDescent="0.2">
      <c r="A44" s="13" t="s">
        <v>141</v>
      </c>
      <c r="B44" s="14">
        <v>1500</v>
      </c>
      <c r="C44" s="15">
        <v>817</v>
      </c>
    </row>
    <row r="45" spans="1:3" ht="15.6" customHeight="1" x14ac:dyDescent="0.2">
      <c r="A45" s="13" t="s">
        <v>142</v>
      </c>
      <c r="B45" s="14">
        <v>1660</v>
      </c>
      <c r="C45" s="15">
        <v>859</v>
      </c>
    </row>
    <row r="46" spans="1:3" ht="15.6" customHeight="1" x14ac:dyDescent="0.2">
      <c r="A46" s="13" t="s">
        <v>143</v>
      </c>
      <c r="B46" s="14">
        <v>1490</v>
      </c>
      <c r="C46" s="15">
        <v>825</v>
      </c>
    </row>
    <row r="47" spans="1:3" ht="15.6" customHeight="1" x14ac:dyDescent="0.2">
      <c r="A47" s="13" t="s">
        <v>144</v>
      </c>
      <c r="B47" s="14">
        <v>960</v>
      </c>
      <c r="C47" s="15">
        <v>770</v>
      </c>
    </row>
    <row r="48" spans="1:3" ht="15.6" customHeight="1" x14ac:dyDescent="0.2">
      <c r="A48" s="13" t="s">
        <v>145</v>
      </c>
      <c r="B48" s="14">
        <v>1430</v>
      </c>
      <c r="C48" s="15">
        <v>793</v>
      </c>
    </row>
    <row r="49" spans="1:3" ht="15.6" customHeight="1" x14ac:dyDescent="0.2">
      <c r="A49" s="13" t="s">
        <v>146</v>
      </c>
      <c r="B49" s="14">
        <v>1040</v>
      </c>
      <c r="C49" s="15">
        <v>714</v>
      </c>
    </row>
    <row r="50" spans="1:3" ht="15.6" customHeight="1" x14ac:dyDescent="0.2">
      <c r="A50" s="13" t="s">
        <v>147</v>
      </c>
      <c r="B50" s="14">
        <v>1010</v>
      </c>
      <c r="C50" s="15">
        <v>665</v>
      </c>
    </row>
    <row r="51" spans="1:3" ht="15.6" customHeight="1" x14ac:dyDescent="0.2">
      <c r="A51" s="13" t="s">
        <v>148</v>
      </c>
      <c r="B51" s="14">
        <v>1050</v>
      </c>
      <c r="C51" s="15">
        <v>674</v>
      </c>
    </row>
    <row r="52" spans="1:3" ht="15.6" customHeight="1" x14ac:dyDescent="0.2">
      <c r="A52" s="13" t="s">
        <v>149</v>
      </c>
      <c r="B52" s="14">
        <v>1170</v>
      </c>
      <c r="C52" s="15">
        <v>679</v>
      </c>
    </row>
    <row r="53" spans="1:3" ht="15.6" customHeight="1" x14ac:dyDescent="0.2">
      <c r="A53" s="13" t="s">
        <v>150</v>
      </c>
      <c r="B53" s="14">
        <v>1070</v>
      </c>
      <c r="C53" s="15">
        <v>639</v>
      </c>
    </row>
    <row r="54" spans="1:3" ht="15.6" customHeight="1" x14ac:dyDescent="0.2">
      <c r="A54" s="13" t="s">
        <v>151</v>
      </c>
      <c r="B54" s="14">
        <v>1300</v>
      </c>
      <c r="C54" s="15">
        <v>663</v>
      </c>
    </row>
    <row r="55" spans="1:3" ht="15.6" customHeight="1" x14ac:dyDescent="0.2">
      <c r="A55" s="13" t="s">
        <v>152</v>
      </c>
      <c r="B55" s="14">
        <v>1290</v>
      </c>
      <c r="C55" s="15">
        <v>694</v>
      </c>
    </row>
    <row r="56" spans="1:3" ht="15.6" customHeight="1" x14ac:dyDescent="0.2">
      <c r="A56" s="13" t="s">
        <v>153</v>
      </c>
      <c r="B56" s="14">
        <v>2010</v>
      </c>
      <c r="C56" s="15">
        <v>658</v>
      </c>
    </row>
    <row r="57" spans="1:3" ht="15.6" customHeight="1" x14ac:dyDescent="0.2">
      <c r="A57" s="13" t="s">
        <v>154</v>
      </c>
      <c r="B57" s="14">
        <v>2160</v>
      </c>
      <c r="C57" s="15">
        <v>705</v>
      </c>
    </row>
    <row r="58" spans="1:3" ht="15.6" customHeight="1" x14ac:dyDescent="0.2">
      <c r="A58" s="13" t="s">
        <v>155</v>
      </c>
      <c r="B58" s="14">
        <v>1560</v>
      </c>
      <c r="C58" s="15">
        <v>707</v>
      </c>
    </row>
    <row r="59" spans="1:3" ht="15.6" customHeight="1" x14ac:dyDescent="0.2">
      <c r="A59" s="13" t="s">
        <v>156</v>
      </c>
      <c r="B59" s="14">
        <v>1050</v>
      </c>
      <c r="C59" s="15">
        <v>648</v>
      </c>
    </row>
    <row r="60" spans="1:3" ht="15.6" customHeight="1" x14ac:dyDescent="0.2">
      <c r="A60" s="13" t="s">
        <v>157</v>
      </c>
      <c r="B60" s="14">
        <v>1530</v>
      </c>
      <c r="C60" s="15">
        <v>665</v>
      </c>
    </row>
    <row r="61" spans="1:3" ht="15.6" customHeight="1" x14ac:dyDescent="0.2">
      <c r="A61" s="13" t="s">
        <v>158</v>
      </c>
      <c r="B61" s="14">
        <v>940</v>
      </c>
      <c r="C61" s="15">
        <v>654</v>
      </c>
    </row>
    <row r="62" spans="1:3" ht="15.6" customHeight="1" x14ac:dyDescent="0.2">
      <c r="A62" s="13" t="s">
        <v>159</v>
      </c>
      <c r="B62" s="14">
        <v>890</v>
      </c>
      <c r="C62" s="15">
        <v>606</v>
      </c>
    </row>
    <row r="63" spans="1:3" ht="15.6" customHeight="1" x14ac:dyDescent="0.2">
      <c r="A63" s="13" t="s">
        <v>160</v>
      </c>
      <c r="B63" s="14">
        <v>900</v>
      </c>
      <c r="C63" s="15">
        <v>598</v>
      </c>
    </row>
    <row r="64" spans="1:3" ht="15.6" customHeight="1" x14ac:dyDescent="0.2">
      <c r="A64" s="13" t="s">
        <v>59</v>
      </c>
      <c r="B64" s="14">
        <v>750</v>
      </c>
      <c r="C64" s="15">
        <v>665</v>
      </c>
    </row>
    <row r="65" spans="2:3" ht="15" x14ac:dyDescent="0.2">
      <c r="B65" s="14"/>
      <c r="C65" s="15"/>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0" width="22.7109375" customWidth="1"/>
  </cols>
  <sheetData>
    <row r="1" spans="1:9" ht="15.6" customHeight="1" x14ac:dyDescent="0.25">
      <c r="A1" s="10" t="s">
        <v>283</v>
      </c>
      <c r="I1" s="2" t="str">
        <f>HYPERLINK("#'Contents'!A1", "Contents")</f>
        <v>Contents</v>
      </c>
    </row>
    <row r="2" spans="1:9" ht="15.6" customHeight="1" x14ac:dyDescent="0.25">
      <c r="A2" s="10"/>
    </row>
    <row r="3" spans="1:9" ht="30.95" customHeight="1" x14ac:dyDescent="0.2">
      <c r="A3" s="12" t="s">
        <v>100</v>
      </c>
      <c r="B3" s="11" t="s">
        <v>259</v>
      </c>
      <c r="C3" s="11" t="s">
        <v>260</v>
      </c>
      <c r="D3" s="11" t="s">
        <v>261</v>
      </c>
      <c r="E3" s="11" t="s">
        <v>262</v>
      </c>
      <c r="F3" s="11" t="s">
        <v>251</v>
      </c>
    </row>
    <row r="4" spans="1:9" ht="15.6" customHeight="1" x14ac:dyDescent="0.2">
      <c r="A4" s="13" t="s">
        <v>101</v>
      </c>
      <c r="B4" s="14">
        <v>40</v>
      </c>
      <c r="C4" s="14">
        <v>70</v>
      </c>
      <c r="D4" s="14">
        <v>620</v>
      </c>
      <c r="E4" s="14">
        <v>150</v>
      </c>
      <c r="F4" s="14">
        <v>890</v>
      </c>
    </row>
    <row r="5" spans="1:9" ht="15.6" customHeight="1" x14ac:dyDescent="0.2">
      <c r="A5" s="13" t="s">
        <v>102</v>
      </c>
      <c r="B5" s="14">
        <v>50</v>
      </c>
      <c r="C5" s="14">
        <v>80</v>
      </c>
      <c r="D5" s="14">
        <v>810</v>
      </c>
      <c r="E5" s="14">
        <v>210</v>
      </c>
      <c r="F5" s="14">
        <v>1160</v>
      </c>
    </row>
    <row r="6" spans="1:9" ht="15.6" customHeight="1" x14ac:dyDescent="0.2">
      <c r="A6" s="13" t="s">
        <v>103</v>
      </c>
      <c r="B6" s="14">
        <v>40</v>
      </c>
      <c r="C6" s="14">
        <v>80</v>
      </c>
      <c r="D6" s="14">
        <v>730</v>
      </c>
      <c r="E6" s="14">
        <v>170</v>
      </c>
      <c r="F6" s="14">
        <v>1030</v>
      </c>
    </row>
    <row r="7" spans="1:9" ht="15.6" customHeight="1" x14ac:dyDescent="0.2">
      <c r="A7" s="13" t="s">
        <v>104</v>
      </c>
      <c r="B7" s="14">
        <v>30</v>
      </c>
      <c r="C7" s="14">
        <v>70</v>
      </c>
      <c r="D7" s="14">
        <v>670</v>
      </c>
      <c r="E7" s="14">
        <v>180</v>
      </c>
      <c r="F7" s="14">
        <v>960</v>
      </c>
    </row>
    <row r="8" spans="1:9" ht="15.6" customHeight="1" x14ac:dyDescent="0.2">
      <c r="A8" s="13" t="s">
        <v>105</v>
      </c>
      <c r="B8" s="14">
        <v>40</v>
      </c>
      <c r="C8" s="14">
        <v>100</v>
      </c>
      <c r="D8" s="14">
        <v>820</v>
      </c>
      <c r="E8" s="14">
        <v>200</v>
      </c>
      <c r="F8" s="14">
        <v>1160</v>
      </c>
    </row>
    <row r="9" spans="1:9" ht="15.6" customHeight="1" x14ac:dyDescent="0.2">
      <c r="A9" s="13" t="s">
        <v>106</v>
      </c>
      <c r="B9" s="14">
        <v>30</v>
      </c>
      <c r="C9" s="14">
        <v>70</v>
      </c>
      <c r="D9" s="14">
        <v>710</v>
      </c>
      <c r="E9" s="14">
        <v>170</v>
      </c>
      <c r="F9" s="14">
        <v>980</v>
      </c>
    </row>
    <row r="10" spans="1:9" ht="15.6" customHeight="1" x14ac:dyDescent="0.2">
      <c r="A10" s="13" t="s">
        <v>107</v>
      </c>
      <c r="B10" s="14">
        <v>60</v>
      </c>
      <c r="C10" s="14">
        <v>70</v>
      </c>
      <c r="D10" s="14">
        <v>720</v>
      </c>
      <c r="E10" s="14">
        <v>190</v>
      </c>
      <c r="F10" s="14">
        <v>1030</v>
      </c>
    </row>
    <row r="11" spans="1:9" ht="15.6" customHeight="1" x14ac:dyDescent="0.2">
      <c r="A11" s="13" t="s">
        <v>108</v>
      </c>
      <c r="B11" s="14">
        <v>40</v>
      </c>
      <c r="C11" s="14">
        <v>60</v>
      </c>
      <c r="D11" s="14">
        <v>620</v>
      </c>
      <c r="E11" s="14">
        <v>140</v>
      </c>
      <c r="F11" s="14">
        <v>860</v>
      </c>
    </row>
    <row r="12" spans="1:9" ht="15.6" customHeight="1" x14ac:dyDescent="0.2">
      <c r="A12" s="13" t="s">
        <v>109</v>
      </c>
      <c r="B12" s="14">
        <v>50</v>
      </c>
      <c r="C12" s="14">
        <v>110</v>
      </c>
      <c r="D12" s="14">
        <v>830</v>
      </c>
      <c r="E12" s="14">
        <v>190</v>
      </c>
      <c r="F12" s="14">
        <v>1180</v>
      </c>
    </row>
    <row r="13" spans="1:9" ht="15.6" customHeight="1" x14ac:dyDescent="0.2">
      <c r="A13" s="13" t="s">
        <v>110</v>
      </c>
      <c r="B13" s="14">
        <v>40</v>
      </c>
      <c r="C13" s="14">
        <v>70</v>
      </c>
      <c r="D13" s="14">
        <v>690</v>
      </c>
      <c r="E13" s="14">
        <v>180</v>
      </c>
      <c r="F13" s="14">
        <v>980</v>
      </c>
    </row>
    <row r="14" spans="1:9" ht="15.6" customHeight="1" x14ac:dyDescent="0.2">
      <c r="A14" s="13" t="s">
        <v>111</v>
      </c>
      <c r="B14" s="14">
        <v>50</v>
      </c>
      <c r="C14" s="14">
        <v>80</v>
      </c>
      <c r="D14" s="14">
        <v>820</v>
      </c>
      <c r="E14" s="14">
        <v>200</v>
      </c>
      <c r="F14" s="14">
        <v>1140</v>
      </c>
    </row>
    <row r="15" spans="1:9" ht="15.6" customHeight="1" x14ac:dyDescent="0.2">
      <c r="A15" s="13" t="s">
        <v>112</v>
      </c>
      <c r="B15" s="14">
        <v>40</v>
      </c>
      <c r="C15" s="14">
        <v>70</v>
      </c>
      <c r="D15" s="14">
        <v>660</v>
      </c>
      <c r="E15" s="14">
        <v>170</v>
      </c>
      <c r="F15" s="14">
        <v>940</v>
      </c>
    </row>
    <row r="16" spans="1:9" ht="15.6" customHeight="1" x14ac:dyDescent="0.2">
      <c r="A16" s="13" t="s">
        <v>113</v>
      </c>
      <c r="B16" s="14">
        <v>50</v>
      </c>
      <c r="C16" s="14">
        <v>110</v>
      </c>
      <c r="D16" s="14">
        <v>760</v>
      </c>
      <c r="E16" s="14">
        <v>240</v>
      </c>
      <c r="F16" s="14">
        <v>1160</v>
      </c>
    </row>
    <row r="17" spans="1:6" ht="15.6" customHeight="1" x14ac:dyDescent="0.2">
      <c r="A17" s="13" t="s">
        <v>114</v>
      </c>
      <c r="B17" s="14">
        <v>40</v>
      </c>
      <c r="C17" s="14">
        <v>120</v>
      </c>
      <c r="D17" s="14">
        <v>820</v>
      </c>
      <c r="E17" s="14">
        <v>180</v>
      </c>
      <c r="F17" s="14">
        <v>1170</v>
      </c>
    </row>
    <row r="18" spans="1:6" ht="15.6" customHeight="1" x14ac:dyDescent="0.2">
      <c r="A18" s="13" t="s">
        <v>115</v>
      </c>
      <c r="B18" s="14">
        <v>50</v>
      </c>
      <c r="C18" s="14">
        <v>80</v>
      </c>
      <c r="D18" s="14">
        <v>660</v>
      </c>
      <c r="E18" s="14">
        <v>170</v>
      </c>
      <c r="F18" s="14">
        <v>960</v>
      </c>
    </row>
    <row r="19" spans="1:6" ht="15.6" customHeight="1" x14ac:dyDescent="0.2">
      <c r="A19" s="13" t="s">
        <v>116</v>
      </c>
      <c r="B19" s="14">
        <v>50</v>
      </c>
      <c r="C19" s="14">
        <v>100</v>
      </c>
      <c r="D19" s="14">
        <v>740</v>
      </c>
      <c r="E19" s="14">
        <v>210</v>
      </c>
      <c r="F19" s="14">
        <v>1090</v>
      </c>
    </row>
    <row r="20" spans="1:6" ht="15.6" customHeight="1" x14ac:dyDescent="0.2">
      <c r="A20" s="13" t="s">
        <v>117</v>
      </c>
      <c r="B20" s="14">
        <v>50</v>
      </c>
      <c r="C20" s="14">
        <v>110</v>
      </c>
      <c r="D20" s="14">
        <v>750</v>
      </c>
      <c r="E20" s="14">
        <v>230</v>
      </c>
      <c r="F20" s="14">
        <v>1130</v>
      </c>
    </row>
    <row r="21" spans="1:6" ht="15.6" customHeight="1" x14ac:dyDescent="0.2">
      <c r="A21" s="13" t="s">
        <v>118</v>
      </c>
      <c r="B21" s="14">
        <v>70</v>
      </c>
      <c r="C21" s="14">
        <v>100</v>
      </c>
      <c r="D21" s="14">
        <v>740</v>
      </c>
      <c r="E21" s="14">
        <v>220</v>
      </c>
      <c r="F21" s="14">
        <v>1130</v>
      </c>
    </row>
    <row r="22" spans="1:6" ht="15.6" customHeight="1" x14ac:dyDescent="0.2">
      <c r="A22" s="13" t="s">
        <v>119</v>
      </c>
      <c r="B22" s="14">
        <v>60</v>
      </c>
      <c r="C22" s="14">
        <v>90</v>
      </c>
      <c r="D22" s="14">
        <v>850</v>
      </c>
      <c r="E22" s="14">
        <v>210</v>
      </c>
      <c r="F22" s="14">
        <v>1210</v>
      </c>
    </row>
    <row r="23" spans="1:6" ht="15.6" customHeight="1" x14ac:dyDescent="0.2">
      <c r="A23" s="13" t="s">
        <v>120</v>
      </c>
      <c r="B23" s="14">
        <v>40</v>
      </c>
      <c r="C23" s="14">
        <v>60</v>
      </c>
      <c r="D23" s="14">
        <v>580</v>
      </c>
      <c r="E23" s="14">
        <v>150</v>
      </c>
      <c r="F23" s="14">
        <v>830</v>
      </c>
    </row>
    <row r="24" spans="1:6" ht="15.6" customHeight="1" x14ac:dyDescent="0.2">
      <c r="A24" s="13" t="s">
        <v>121</v>
      </c>
      <c r="B24" s="14">
        <v>60</v>
      </c>
      <c r="C24" s="14">
        <v>110</v>
      </c>
      <c r="D24" s="14">
        <v>800</v>
      </c>
      <c r="E24" s="14">
        <v>220</v>
      </c>
      <c r="F24" s="14">
        <v>1190</v>
      </c>
    </row>
    <row r="25" spans="1:6" ht="15.6" customHeight="1" x14ac:dyDescent="0.2">
      <c r="A25" s="13" t="s">
        <v>122</v>
      </c>
      <c r="B25" s="14">
        <v>60</v>
      </c>
      <c r="C25" s="14">
        <v>90</v>
      </c>
      <c r="D25" s="14">
        <v>620</v>
      </c>
      <c r="E25" s="14">
        <v>170</v>
      </c>
      <c r="F25" s="14">
        <v>940</v>
      </c>
    </row>
    <row r="26" spans="1:6" ht="15.6" customHeight="1" x14ac:dyDescent="0.2">
      <c r="A26" s="13" t="s">
        <v>123</v>
      </c>
      <c r="B26" s="14">
        <v>50</v>
      </c>
      <c r="C26" s="14">
        <v>90</v>
      </c>
      <c r="D26" s="14">
        <v>760</v>
      </c>
      <c r="E26" s="14">
        <v>250</v>
      </c>
      <c r="F26" s="14">
        <v>1150</v>
      </c>
    </row>
    <row r="27" spans="1:6" ht="15.6" customHeight="1" x14ac:dyDescent="0.2">
      <c r="A27" s="13" t="s">
        <v>124</v>
      </c>
      <c r="B27" s="14">
        <v>40</v>
      </c>
      <c r="C27" s="14">
        <v>70</v>
      </c>
      <c r="D27" s="14">
        <v>620</v>
      </c>
      <c r="E27" s="14">
        <v>180</v>
      </c>
      <c r="F27" s="14">
        <v>910</v>
      </c>
    </row>
    <row r="28" spans="1:6" ht="15.6" customHeight="1" x14ac:dyDescent="0.2">
      <c r="A28" s="13" t="s">
        <v>125</v>
      </c>
      <c r="B28" s="14">
        <v>40</v>
      </c>
      <c r="C28" s="14">
        <v>100</v>
      </c>
      <c r="D28" s="14">
        <v>730</v>
      </c>
      <c r="E28" s="14">
        <v>220</v>
      </c>
      <c r="F28" s="14">
        <v>1090</v>
      </c>
    </row>
    <row r="29" spans="1:6" ht="15.6" customHeight="1" x14ac:dyDescent="0.2">
      <c r="A29" s="13" t="s">
        <v>126</v>
      </c>
      <c r="B29" s="14">
        <v>60</v>
      </c>
      <c r="C29" s="14">
        <v>120</v>
      </c>
      <c r="D29" s="14">
        <v>810</v>
      </c>
      <c r="E29" s="14">
        <v>230</v>
      </c>
      <c r="F29" s="14">
        <v>1210</v>
      </c>
    </row>
    <row r="30" spans="1:6" ht="15.6" customHeight="1" x14ac:dyDescent="0.2">
      <c r="A30" s="13" t="s">
        <v>127</v>
      </c>
      <c r="B30" s="14">
        <v>40</v>
      </c>
      <c r="C30" s="14">
        <v>90</v>
      </c>
      <c r="D30" s="14">
        <v>700</v>
      </c>
      <c r="E30" s="14">
        <v>240</v>
      </c>
      <c r="F30" s="14">
        <v>1070</v>
      </c>
    </row>
    <row r="31" spans="1:6" ht="15.6" customHeight="1" x14ac:dyDescent="0.2">
      <c r="A31" s="13" t="s">
        <v>128</v>
      </c>
      <c r="B31" s="14">
        <v>50</v>
      </c>
      <c r="C31" s="14">
        <v>90</v>
      </c>
      <c r="D31" s="14">
        <v>800</v>
      </c>
      <c r="E31" s="14">
        <v>240</v>
      </c>
      <c r="F31" s="14">
        <v>1180</v>
      </c>
    </row>
    <row r="32" spans="1:6" ht="15.6" customHeight="1" x14ac:dyDescent="0.2">
      <c r="A32" s="13" t="s">
        <v>129</v>
      </c>
      <c r="B32" s="14">
        <v>40</v>
      </c>
      <c r="C32" s="14">
        <v>90</v>
      </c>
      <c r="D32" s="14">
        <v>770</v>
      </c>
      <c r="E32" s="14">
        <v>230</v>
      </c>
      <c r="F32" s="14">
        <v>1130</v>
      </c>
    </row>
    <row r="33" spans="1:6" ht="15.6" customHeight="1" x14ac:dyDescent="0.2">
      <c r="A33" s="13" t="s">
        <v>130</v>
      </c>
      <c r="B33" s="14">
        <v>60</v>
      </c>
      <c r="C33" s="14">
        <v>100</v>
      </c>
      <c r="D33" s="14">
        <v>770</v>
      </c>
      <c r="E33" s="14">
        <v>280</v>
      </c>
      <c r="F33" s="14">
        <v>1210</v>
      </c>
    </row>
    <row r="34" spans="1:6" ht="15.6" customHeight="1" x14ac:dyDescent="0.2">
      <c r="A34" s="13" t="s">
        <v>131</v>
      </c>
      <c r="B34" s="14">
        <v>60</v>
      </c>
      <c r="C34" s="14">
        <v>110</v>
      </c>
      <c r="D34" s="14">
        <v>730</v>
      </c>
      <c r="E34" s="14">
        <v>240</v>
      </c>
      <c r="F34" s="14">
        <v>1130</v>
      </c>
    </row>
    <row r="35" spans="1:6" ht="15.6" customHeight="1" x14ac:dyDescent="0.2">
      <c r="A35" s="13" t="s">
        <v>132</v>
      </c>
      <c r="B35" s="14">
        <v>50</v>
      </c>
      <c r="C35" s="14">
        <v>70</v>
      </c>
      <c r="D35" s="14">
        <v>530</v>
      </c>
      <c r="E35" s="14">
        <v>160</v>
      </c>
      <c r="F35" s="14">
        <v>810</v>
      </c>
    </row>
    <row r="36" spans="1:6" ht="15.6" customHeight="1" x14ac:dyDescent="0.2">
      <c r="A36" s="13" t="s">
        <v>133</v>
      </c>
      <c r="B36" s="14">
        <v>60</v>
      </c>
      <c r="C36" s="14">
        <v>130</v>
      </c>
      <c r="D36" s="14">
        <v>770</v>
      </c>
      <c r="E36" s="14">
        <v>480</v>
      </c>
      <c r="F36" s="14">
        <v>1430</v>
      </c>
    </row>
    <row r="37" spans="1:6" ht="15.6" customHeight="1" x14ac:dyDescent="0.2">
      <c r="A37" s="13" t="s">
        <v>134</v>
      </c>
      <c r="B37" s="14">
        <v>60</v>
      </c>
      <c r="C37" s="14">
        <v>170</v>
      </c>
      <c r="D37" s="14">
        <v>730</v>
      </c>
      <c r="E37" s="14">
        <v>320</v>
      </c>
      <c r="F37" s="14">
        <v>1270</v>
      </c>
    </row>
    <row r="38" spans="1:6" ht="15.6" customHeight="1" x14ac:dyDescent="0.2">
      <c r="A38" s="13" t="s">
        <v>135</v>
      </c>
      <c r="B38" s="14">
        <v>60</v>
      </c>
      <c r="C38" s="14">
        <v>190</v>
      </c>
      <c r="D38" s="14">
        <v>630</v>
      </c>
      <c r="E38" s="14">
        <v>390</v>
      </c>
      <c r="F38" s="14">
        <v>1280</v>
      </c>
    </row>
    <row r="39" spans="1:6" ht="15.6" customHeight="1" x14ac:dyDescent="0.2">
      <c r="A39" s="13" t="s">
        <v>136</v>
      </c>
      <c r="B39" s="14">
        <v>70</v>
      </c>
      <c r="C39" s="14">
        <v>210</v>
      </c>
      <c r="D39" s="14">
        <v>710</v>
      </c>
      <c r="E39" s="14">
        <v>370</v>
      </c>
      <c r="F39" s="14">
        <v>1350</v>
      </c>
    </row>
    <row r="40" spans="1:6" ht="15.6" customHeight="1" x14ac:dyDescent="0.2">
      <c r="A40" s="13" t="s">
        <v>137</v>
      </c>
      <c r="B40" s="14">
        <v>40</v>
      </c>
      <c r="C40" s="14">
        <v>200</v>
      </c>
      <c r="D40" s="14">
        <v>620</v>
      </c>
      <c r="E40" s="14">
        <v>340</v>
      </c>
      <c r="F40" s="14">
        <v>1200</v>
      </c>
    </row>
    <row r="41" spans="1:6" ht="15.6" customHeight="1" x14ac:dyDescent="0.2">
      <c r="A41" s="13" t="s">
        <v>138</v>
      </c>
      <c r="B41" s="14">
        <v>60</v>
      </c>
      <c r="C41" s="14">
        <v>150</v>
      </c>
      <c r="D41" s="14">
        <v>630</v>
      </c>
      <c r="E41" s="14">
        <v>290</v>
      </c>
      <c r="F41" s="14">
        <v>1130</v>
      </c>
    </row>
    <row r="42" spans="1:6" ht="15.6" customHeight="1" x14ac:dyDescent="0.2">
      <c r="A42" s="13" t="s">
        <v>139</v>
      </c>
      <c r="B42" s="14">
        <v>60</v>
      </c>
      <c r="C42" s="14">
        <v>110</v>
      </c>
      <c r="D42" s="14">
        <v>750</v>
      </c>
      <c r="E42" s="14">
        <v>350</v>
      </c>
      <c r="F42" s="14">
        <v>1270</v>
      </c>
    </row>
    <row r="43" spans="1:6" ht="15.6" customHeight="1" x14ac:dyDescent="0.2">
      <c r="A43" s="13" t="s">
        <v>140</v>
      </c>
      <c r="B43" s="14">
        <v>50</v>
      </c>
      <c r="C43" s="14">
        <v>150</v>
      </c>
      <c r="D43" s="14">
        <v>600</v>
      </c>
      <c r="E43" s="14">
        <v>530</v>
      </c>
      <c r="F43" s="14">
        <v>1330</v>
      </c>
    </row>
    <row r="44" spans="1:6" ht="15.6" customHeight="1" x14ac:dyDescent="0.2">
      <c r="A44" s="13" t="s">
        <v>141</v>
      </c>
      <c r="B44" s="14">
        <v>70</v>
      </c>
      <c r="C44" s="14">
        <v>150</v>
      </c>
      <c r="D44" s="14">
        <v>740</v>
      </c>
      <c r="E44" s="14">
        <v>540</v>
      </c>
      <c r="F44" s="14">
        <v>1500</v>
      </c>
    </row>
    <row r="45" spans="1:6" ht="15.6" customHeight="1" x14ac:dyDescent="0.2">
      <c r="A45" s="13" t="s">
        <v>142</v>
      </c>
      <c r="B45" s="14">
        <v>60</v>
      </c>
      <c r="C45" s="14">
        <v>160</v>
      </c>
      <c r="D45" s="14">
        <v>740</v>
      </c>
      <c r="E45" s="14">
        <v>690</v>
      </c>
      <c r="F45" s="14">
        <v>1660</v>
      </c>
    </row>
    <row r="46" spans="1:6" ht="15.6" customHeight="1" x14ac:dyDescent="0.2">
      <c r="A46" s="13" t="s">
        <v>143</v>
      </c>
      <c r="B46" s="14">
        <v>60</v>
      </c>
      <c r="C46" s="14">
        <v>180</v>
      </c>
      <c r="D46" s="14">
        <v>760</v>
      </c>
      <c r="E46" s="14">
        <v>490</v>
      </c>
      <c r="F46" s="14">
        <v>1490</v>
      </c>
    </row>
    <row r="47" spans="1:6" ht="15.6" customHeight="1" x14ac:dyDescent="0.2">
      <c r="A47" s="13" t="s">
        <v>144</v>
      </c>
      <c r="B47" s="14">
        <v>30</v>
      </c>
      <c r="C47" s="14">
        <v>90</v>
      </c>
      <c r="D47" s="14">
        <v>550</v>
      </c>
      <c r="E47" s="14">
        <v>290</v>
      </c>
      <c r="F47" s="14">
        <v>960</v>
      </c>
    </row>
    <row r="48" spans="1:6" ht="15.6" customHeight="1" x14ac:dyDescent="0.2">
      <c r="A48" s="13" t="s">
        <v>145</v>
      </c>
      <c r="B48" s="14">
        <v>70</v>
      </c>
      <c r="C48" s="14">
        <v>190</v>
      </c>
      <c r="D48" s="14">
        <v>770</v>
      </c>
      <c r="E48" s="14">
        <v>400</v>
      </c>
      <c r="F48" s="14">
        <v>1430</v>
      </c>
    </row>
    <row r="49" spans="1:6" ht="15.6" customHeight="1" x14ac:dyDescent="0.2">
      <c r="A49" s="13" t="s">
        <v>146</v>
      </c>
      <c r="B49" s="14">
        <v>50</v>
      </c>
      <c r="C49" s="14">
        <v>110</v>
      </c>
      <c r="D49" s="14">
        <v>660</v>
      </c>
      <c r="E49" s="14">
        <v>220</v>
      </c>
      <c r="F49" s="14">
        <v>1040</v>
      </c>
    </row>
    <row r="50" spans="1:6" ht="15.6" customHeight="1" x14ac:dyDescent="0.2">
      <c r="A50" s="13" t="s">
        <v>147</v>
      </c>
      <c r="B50" s="14">
        <v>80</v>
      </c>
      <c r="C50" s="14">
        <v>80</v>
      </c>
      <c r="D50" s="14">
        <v>710</v>
      </c>
      <c r="E50" s="14">
        <v>140</v>
      </c>
      <c r="F50" s="14">
        <v>1010</v>
      </c>
    </row>
    <row r="51" spans="1:6" ht="15.6" customHeight="1" x14ac:dyDescent="0.2">
      <c r="A51" s="13" t="s">
        <v>148</v>
      </c>
      <c r="B51" s="14">
        <v>90</v>
      </c>
      <c r="C51" s="14">
        <v>90</v>
      </c>
      <c r="D51" s="14">
        <v>740</v>
      </c>
      <c r="E51" s="14">
        <v>140</v>
      </c>
      <c r="F51" s="14">
        <v>1050</v>
      </c>
    </row>
    <row r="52" spans="1:6" ht="15.6" customHeight="1" x14ac:dyDescent="0.2">
      <c r="A52" s="13" t="s">
        <v>149</v>
      </c>
      <c r="B52" s="14">
        <v>100</v>
      </c>
      <c r="C52" s="14">
        <v>70</v>
      </c>
      <c r="D52" s="14">
        <v>850</v>
      </c>
      <c r="E52" s="14">
        <v>150</v>
      </c>
      <c r="F52" s="14">
        <v>1170</v>
      </c>
    </row>
    <row r="53" spans="1:6" ht="15.6" customHeight="1" x14ac:dyDescent="0.2">
      <c r="A53" s="13" t="s">
        <v>150</v>
      </c>
      <c r="B53" s="14">
        <v>70</v>
      </c>
      <c r="C53" s="14">
        <v>70</v>
      </c>
      <c r="D53" s="14">
        <v>810</v>
      </c>
      <c r="E53" s="14">
        <v>120</v>
      </c>
      <c r="F53" s="14">
        <v>1070</v>
      </c>
    </row>
    <row r="54" spans="1:6" ht="15.6" customHeight="1" x14ac:dyDescent="0.2">
      <c r="A54" s="13" t="s">
        <v>151</v>
      </c>
      <c r="B54" s="14">
        <v>50</v>
      </c>
      <c r="C54" s="14">
        <v>80</v>
      </c>
      <c r="D54" s="14">
        <v>1030</v>
      </c>
      <c r="E54" s="14">
        <v>130</v>
      </c>
      <c r="F54" s="14">
        <v>1300</v>
      </c>
    </row>
    <row r="55" spans="1:6" ht="15.6" customHeight="1" x14ac:dyDescent="0.2">
      <c r="A55" s="13" t="s">
        <v>152</v>
      </c>
      <c r="B55" s="14">
        <v>70</v>
      </c>
      <c r="C55" s="14">
        <v>100</v>
      </c>
      <c r="D55" s="14">
        <v>1010</v>
      </c>
      <c r="E55" s="14">
        <v>120</v>
      </c>
      <c r="F55" s="14">
        <v>1290</v>
      </c>
    </row>
    <row r="56" spans="1:6" ht="15.6" customHeight="1" x14ac:dyDescent="0.2">
      <c r="A56" s="13" t="s">
        <v>153</v>
      </c>
      <c r="B56" s="14">
        <v>120</v>
      </c>
      <c r="C56" s="14">
        <v>90</v>
      </c>
      <c r="D56" s="14">
        <v>1680</v>
      </c>
      <c r="E56" s="14">
        <v>130</v>
      </c>
      <c r="F56" s="14">
        <v>2010</v>
      </c>
    </row>
    <row r="57" spans="1:6" ht="15.6" customHeight="1" x14ac:dyDescent="0.2">
      <c r="A57" s="13" t="s">
        <v>154</v>
      </c>
      <c r="B57" s="14">
        <v>120</v>
      </c>
      <c r="C57" s="14">
        <v>70</v>
      </c>
      <c r="D57" s="14">
        <v>1830</v>
      </c>
      <c r="E57" s="14">
        <v>150</v>
      </c>
      <c r="F57" s="14">
        <v>2160</v>
      </c>
    </row>
    <row r="58" spans="1:6" ht="15.6" customHeight="1" x14ac:dyDescent="0.2">
      <c r="A58" s="13" t="s">
        <v>155</v>
      </c>
      <c r="B58" s="14">
        <v>70</v>
      </c>
      <c r="C58" s="14">
        <v>70</v>
      </c>
      <c r="D58" s="14">
        <v>1300</v>
      </c>
      <c r="E58" s="14">
        <v>120</v>
      </c>
      <c r="F58" s="14">
        <v>1560</v>
      </c>
    </row>
    <row r="59" spans="1:6" ht="15.6" customHeight="1" x14ac:dyDescent="0.2">
      <c r="A59" s="13" t="s">
        <v>156</v>
      </c>
      <c r="B59" s="14">
        <v>50</v>
      </c>
      <c r="C59" s="14">
        <v>50</v>
      </c>
      <c r="D59" s="14">
        <v>840</v>
      </c>
      <c r="E59" s="14">
        <v>100</v>
      </c>
      <c r="F59" s="14">
        <v>1050</v>
      </c>
    </row>
    <row r="60" spans="1:6" ht="15.6" customHeight="1" x14ac:dyDescent="0.2">
      <c r="A60" s="13" t="s">
        <v>157</v>
      </c>
      <c r="B60" s="14">
        <v>60</v>
      </c>
      <c r="C60" s="14">
        <v>90</v>
      </c>
      <c r="D60" s="14">
        <v>1220</v>
      </c>
      <c r="E60" s="14">
        <v>160</v>
      </c>
      <c r="F60" s="14">
        <v>1530</v>
      </c>
    </row>
    <row r="61" spans="1:6" ht="15.6" customHeight="1" x14ac:dyDescent="0.2">
      <c r="A61" s="13" t="s">
        <v>158</v>
      </c>
      <c r="B61" s="14">
        <v>50</v>
      </c>
      <c r="C61" s="14">
        <v>50</v>
      </c>
      <c r="D61" s="14">
        <v>710</v>
      </c>
      <c r="E61" s="14">
        <v>130</v>
      </c>
      <c r="F61" s="14">
        <v>940</v>
      </c>
    </row>
    <row r="62" spans="1:6" ht="15.6" customHeight="1" x14ac:dyDescent="0.2">
      <c r="A62" s="13" t="s">
        <v>159</v>
      </c>
      <c r="B62" s="14">
        <v>40</v>
      </c>
      <c r="C62" s="14">
        <v>90</v>
      </c>
      <c r="D62" s="14">
        <v>630</v>
      </c>
      <c r="E62" s="14">
        <v>130</v>
      </c>
      <c r="F62" s="14">
        <v>890</v>
      </c>
    </row>
    <row r="63" spans="1:6" ht="15.6" customHeight="1" x14ac:dyDescent="0.2">
      <c r="A63" s="13" t="s">
        <v>160</v>
      </c>
      <c r="B63" s="14">
        <v>40</v>
      </c>
      <c r="C63" s="14">
        <v>90</v>
      </c>
      <c r="D63" s="14">
        <v>650</v>
      </c>
      <c r="E63" s="14">
        <v>130</v>
      </c>
      <c r="F63" s="14">
        <v>900</v>
      </c>
    </row>
    <row r="64" spans="1:6" ht="15.6" customHeight="1" x14ac:dyDescent="0.2">
      <c r="A64" s="13" t="s">
        <v>59</v>
      </c>
      <c r="B64" s="14">
        <v>40</v>
      </c>
      <c r="C64" s="14">
        <v>90</v>
      </c>
      <c r="D64" s="14">
        <v>510</v>
      </c>
      <c r="E64" s="14">
        <v>100</v>
      </c>
      <c r="F64" s="14">
        <v>750</v>
      </c>
    </row>
    <row r="65" spans="2:6" ht="15" x14ac:dyDescent="0.2">
      <c r="B65" s="14"/>
      <c r="C65" s="14"/>
      <c r="D65" s="14"/>
      <c r="E65" s="14"/>
      <c r="F65" s="14"/>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0" width="22.7109375" customWidth="1"/>
  </cols>
  <sheetData>
    <row r="1" spans="1:9" ht="15.6" customHeight="1" x14ac:dyDescent="0.25">
      <c r="A1" s="10" t="s">
        <v>284</v>
      </c>
      <c r="I1" s="2" t="str">
        <f>HYPERLINK("#'Contents'!A1", "Contents")</f>
        <v>Contents</v>
      </c>
    </row>
    <row r="2" spans="1:9" ht="15.6" customHeight="1" x14ac:dyDescent="0.25">
      <c r="A2" s="10"/>
    </row>
    <row r="3" spans="1:9" ht="30.95" customHeight="1" x14ac:dyDescent="0.2">
      <c r="A3" s="12" t="s">
        <v>100</v>
      </c>
      <c r="B3" s="11" t="s">
        <v>259</v>
      </c>
      <c r="C3" s="11" t="s">
        <v>260</v>
      </c>
      <c r="D3" s="11" t="s">
        <v>261</v>
      </c>
      <c r="E3" s="11" t="s">
        <v>262</v>
      </c>
      <c r="F3" s="11" t="s">
        <v>30</v>
      </c>
    </row>
    <row r="4" spans="1:9" ht="15.6" customHeight="1" x14ac:dyDescent="0.2">
      <c r="A4" s="13" t="s">
        <v>101</v>
      </c>
      <c r="B4" s="15">
        <v>817</v>
      </c>
      <c r="C4" s="15">
        <v>1124</v>
      </c>
      <c r="D4" s="15">
        <v>461</v>
      </c>
      <c r="E4" s="15">
        <v>910</v>
      </c>
      <c r="F4" s="15">
        <v>608</v>
      </c>
    </row>
    <row r="5" spans="1:9" ht="15.6" customHeight="1" x14ac:dyDescent="0.2">
      <c r="A5" s="13" t="s">
        <v>102</v>
      </c>
      <c r="B5" s="15">
        <v>663</v>
      </c>
      <c r="C5" s="15">
        <v>1188</v>
      </c>
      <c r="D5" s="15">
        <v>460</v>
      </c>
      <c r="E5" s="15">
        <v>833</v>
      </c>
      <c r="F5" s="15">
        <v>589</v>
      </c>
    </row>
    <row r="6" spans="1:9" ht="15.6" customHeight="1" x14ac:dyDescent="0.2">
      <c r="A6" s="13" t="s">
        <v>103</v>
      </c>
      <c r="B6" s="15">
        <v>733</v>
      </c>
      <c r="C6" s="15">
        <v>1040</v>
      </c>
      <c r="D6" s="15">
        <v>455</v>
      </c>
      <c r="E6" s="15">
        <v>872</v>
      </c>
      <c r="F6" s="15">
        <v>584</v>
      </c>
    </row>
    <row r="7" spans="1:9" ht="15.6" customHeight="1" x14ac:dyDescent="0.2">
      <c r="A7" s="13" t="s">
        <v>104</v>
      </c>
      <c r="B7" s="15">
        <v>712</v>
      </c>
      <c r="C7" s="15">
        <v>1193</v>
      </c>
      <c r="D7" s="15">
        <v>453</v>
      </c>
      <c r="E7" s="15">
        <v>843</v>
      </c>
      <c r="F7" s="15">
        <v>589</v>
      </c>
    </row>
    <row r="8" spans="1:9" ht="15.6" customHeight="1" x14ac:dyDescent="0.2">
      <c r="A8" s="13" t="s">
        <v>105</v>
      </c>
      <c r="B8" s="15">
        <v>736</v>
      </c>
      <c r="C8" s="15">
        <v>1089</v>
      </c>
      <c r="D8" s="15">
        <v>395</v>
      </c>
      <c r="E8" s="15">
        <v>764</v>
      </c>
      <c r="F8" s="15">
        <v>530</v>
      </c>
    </row>
    <row r="9" spans="1:9" ht="15.6" customHeight="1" x14ac:dyDescent="0.2">
      <c r="A9" s="13" t="s">
        <v>106</v>
      </c>
      <c r="B9" s="15">
        <v>747</v>
      </c>
      <c r="C9" s="15">
        <v>1008</v>
      </c>
      <c r="D9" s="15">
        <v>405</v>
      </c>
      <c r="E9" s="15">
        <v>792</v>
      </c>
      <c r="F9" s="15">
        <v>526</v>
      </c>
    </row>
    <row r="10" spans="1:9" ht="15.6" customHeight="1" x14ac:dyDescent="0.2">
      <c r="A10" s="13" t="s">
        <v>107</v>
      </c>
      <c r="B10" s="15">
        <v>730</v>
      </c>
      <c r="C10" s="15">
        <v>932</v>
      </c>
      <c r="D10" s="15">
        <v>401</v>
      </c>
      <c r="E10" s="15">
        <v>814</v>
      </c>
      <c r="F10" s="15">
        <v>529</v>
      </c>
    </row>
    <row r="11" spans="1:9" ht="15.6" customHeight="1" x14ac:dyDescent="0.2">
      <c r="A11" s="13" t="s">
        <v>108</v>
      </c>
      <c r="B11" s="15">
        <v>892</v>
      </c>
      <c r="C11" s="15">
        <v>984</v>
      </c>
      <c r="D11" s="15">
        <v>379</v>
      </c>
      <c r="E11" s="15">
        <v>745</v>
      </c>
      <c r="F11" s="15">
        <v>501</v>
      </c>
    </row>
    <row r="12" spans="1:9" ht="15.6" customHeight="1" x14ac:dyDescent="0.2">
      <c r="A12" s="13" t="s">
        <v>109</v>
      </c>
      <c r="B12" s="15">
        <v>636</v>
      </c>
      <c r="C12" s="15">
        <v>1060</v>
      </c>
      <c r="D12" s="15">
        <v>397</v>
      </c>
      <c r="E12" s="15">
        <v>753</v>
      </c>
      <c r="F12" s="15">
        <v>528</v>
      </c>
    </row>
    <row r="13" spans="1:9" ht="15.6" customHeight="1" x14ac:dyDescent="0.2">
      <c r="A13" s="13" t="s">
        <v>110</v>
      </c>
      <c r="B13" s="15">
        <v>797</v>
      </c>
      <c r="C13" s="15">
        <v>1066</v>
      </c>
      <c r="D13" s="15">
        <v>397</v>
      </c>
      <c r="E13" s="15">
        <v>791</v>
      </c>
      <c r="F13" s="15">
        <v>534</v>
      </c>
    </row>
    <row r="14" spans="1:9" ht="15.6" customHeight="1" x14ac:dyDescent="0.2">
      <c r="A14" s="13" t="s">
        <v>111</v>
      </c>
      <c r="B14" s="15">
        <v>766</v>
      </c>
      <c r="C14" s="15">
        <v>940</v>
      </c>
      <c r="D14" s="15">
        <v>394</v>
      </c>
      <c r="E14" s="15">
        <v>815</v>
      </c>
      <c r="F14" s="15">
        <v>522</v>
      </c>
    </row>
    <row r="15" spans="1:9" ht="15.6" customHeight="1" x14ac:dyDescent="0.2">
      <c r="A15" s="13" t="s">
        <v>112</v>
      </c>
      <c r="B15" s="15">
        <v>596</v>
      </c>
      <c r="C15" s="15">
        <v>921</v>
      </c>
      <c r="D15" s="15">
        <v>392</v>
      </c>
      <c r="E15" s="15">
        <v>872</v>
      </c>
      <c r="F15" s="15">
        <v>528</v>
      </c>
    </row>
    <row r="16" spans="1:9" ht="15.6" customHeight="1" x14ac:dyDescent="0.2">
      <c r="A16" s="13" t="s">
        <v>113</v>
      </c>
      <c r="B16" s="15">
        <v>797</v>
      </c>
      <c r="C16" s="15">
        <v>1060</v>
      </c>
      <c r="D16" s="15">
        <v>412</v>
      </c>
      <c r="E16" s="15">
        <v>793</v>
      </c>
      <c r="F16" s="15">
        <v>569</v>
      </c>
    </row>
    <row r="17" spans="1:6" ht="15.6" customHeight="1" x14ac:dyDescent="0.2">
      <c r="A17" s="13" t="s">
        <v>114</v>
      </c>
      <c r="B17" s="15">
        <v>677</v>
      </c>
      <c r="C17" s="15">
        <v>1067</v>
      </c>
      <c r="D17" s="15">
        <v>388</v>
      </c>
      <c r="E17" s="15">
        <v>798</v>
      </c>
      <c r="F17" s="15">
        <v>531</v>
      </c>
    </row>
    <row r="18" spans="1:6" ht="15.6" customHeight="1" x14ac:dyDescent="0.2">
      <c r="A18" s="13" t="s">
        <v>115</v>
      </c>
      <c r="B18" s="15">
        <v>771</v>
      </c>
      <c r="C18" s="15">
        <v>959</v>
      </c>
      <c r="D18" s="15">
        <v>395</v>
      </c>
      <c r="E18" s="15">
        <v>790</v>
      </c>
      <c r="F18" s="15">
        <v>533</v>
      </c>
    </row>
    <row r="19" spans="1:6" ht="15.6" customHeight="1" x14ac:dyDescent="0.2">
      <c r="A19" s="13" t="s">
        <v>116</v>
      </c>
      <c r="B19" s="15">
        <v>907</v>
      </c>
      <c r="C19" s="15">
        <v>992</v>
      </c>
      <c r="D19" s="15">
        <v>394</v>
      </c>
      <c r="E19" s="15">
        <v>760</v>
      </c>
      <c r="F19" s="15">
        <v>541</v>
      </c>
    </row>
    <row r="20" spans="1:6" ht="15.6" customHeight="1" x14ac:dyDescent="0.2">
      <c r="A20" s="13" t="s">
        <v>117</v>
      </c>
      <c r="B20" s="15">
        <v>722</v>
      </c>
      <c r="C20" s="15">
        <v>1073</v>
      </c>
      <c r="D20" s="15">
        <v>386</v>
      </c>
      <c r="E20" s="15">
        <v>762</v>
      </c>
      <c r="F20" s="15">
        <v>542</v>
      </c>
    </row>
    <row r="21" spans="1:6" ht="15.6" customHeight="1" x14ac:dyDescent="0.2">
      <c r="A21" s="13" t="s">
        <v>118</v>
      </c>
      <c r="B21" s="15">
        <v>701</v>
      </c>
      <c r="C21" s="15">
        <v>1123</v>
      </c>
      <c r="D21" s="15">
        <v>393</v>
      </c>
      <c r="E21" s="15">
        <v>772</v>
      </c>
      <c r="F21" s="15">
        <v>548</v>
      </c>
    </row>
    <row r="22" spans="1:6" ht="15.6" customHeight="1" x14ac:dyDescent="0.2">
      <c r="A22" s="13" t="s">
        <v>119</v>
      </c>
      <c r="B22" s="15">
        <v>803</v>
      </c>
      <c r="C22" s="15">
        <v>1069</v>
      </c>
      <c r="D22" s="15">
        <v>395</v>
      </c>
      <c r="E22" s="15">
        <v>808</v>
      </c>
      <c r="F22" s="15">
        <v>538</v>
      </c>
    </row>
    <row r="23" spans="1:6" ht="15.6" customHeight="1" x14ac:dyDescent="0.2">
      <c r="A23" s="13" t="s">
        <v>120</v>
      </c>
      <c r="B23" s="15">
        <v>903</v>
      </c>
      <c r="C23" s="15">
        <v>885</v>
      </c>
      <c r="D23" s="15">
        <v>409</v>
      </c>
      <c r="E23" s="15">
        <v>795</v>
      </c>
      <c r="F23" s="15">
        <v>535</v>
      </c>
    </row>
    <row r="24" spans="1:6" ht="15.6" customHeight="1" x14ac:dyDescent="0.2">
      <c r="A24" s="13" t="s">
        <v>121</v>
      </c>
      <c r="B24" s="15">
        <v>644</v>
      </c>
      <c r="C24" s="15">
        <v>1093</v>
      </c>
      <c r="D24" s="15">
        <v>413</v>
      </c>
      <c r="E24" s="15">
        <v>840</v>
      </c>
      <c r="F24" s="15">
        <v>566</v>
      </c>
    </row>
    <row r="25" spans="1:6" ht="15.6" customHeight="1" x14ac:dyDescent="0.2">
      <c r="A25" s="13" t="s">
        <v>122</v>
      </c>
      <c r="B25" s="15">
        <v>829</v>
      </c>
      <c r="C25" s="15">
        <v>941</v>
      </c>
      <c r="D25" s="15">
        <v>409</v>
      </c>
      <c r="E25" s="15">
        <v>738</v>
      </c>
      <c r="F25" s="15">
        <v>543</v>
      </c>
    </row>
    <row r="26" spans="1:6" ht="15.6" customHeight="1" x14ac:dyDescent="0.2">
      <c r="A26" s="13" t="s">
        <v>123</v>
      </c>
      <c r="B26" s="15">
        <v>751</v>
      </c>
      <c r="C26" s="15">
        <v>1081</v>
      </c>
      <c r="D26" s="15">
        <v>418</v>
      </c>
      <c r="E26" s="15">
        <v>803</v>
      </c>
      <c r="F26" s="15">
        <v>569</v>
      </c>
    </row>
    <row r="27" spans="1:6" ht="15.6" customHeight="1" x14ac:dyDescent="0.2">
      <c r="A27" s="13" t="s">
        <v>124</v>
      </c>
      <c r="B27" s="15">
        <v>844</v>
      </c>
      <c r="C27" s="15">
        <v>1097</v>
      </c>
      <c r="D27" s="15">
        <v>400</v>
      </c>
      <c r="E27" s="15">
        <v>804</v>
      </c>
      <c r="F27" s="15">
        <v>556</v>
      </c>
    </row>
    <row r="28" spans="1:6" ht="15.6" customHeight="1" x14ac:dyDescent="0.2">
      <c r="A28" s="13" t="s">
        <v>125</v>
      </c>
      <c r="B28" s="15">
        <v>785</v>
      </c>
      <c r="C28" s="15">
        <v>1245</v>
      </c>
      <c r="D28" s="15">
        <v>423</v>
      </c>
      <c r="E28" s="15">
        <v>835</v>
      </c>
      <c r="F28" s="15">
        <v>593</v>
      </c>
    </row>
    <row r="29" spans="1:6" ht="15.6" customHeight="1" x14ac:dyDescent="0.2">
      <c r="A29" s="13" t="s">
        <v>126</v>
      </c>
      <c r="B29" s="15">
        <v>799</v>
      </c>
      <c r="C29" s="15">
        <v>1058</v>
      </c>
      <c r="D29" s="15">
        <v>449</v>
      </c>
      <c r="E29" s="15">
        <v>889</v>
      </c>
      <c r="F29" s="15">
        <v>609</v>
      </c>
    </row>
    <row r="30" spans="1:6" ht="15.6" customHeight="1" x14ac:dyDescent="0.2">
      <c r="A30" s="13" t="s">
        <v>127</v>
      </c>
      <c r="B30" s="15">
        <v>647</v>
      </c>
      <c r="C30" s="15">
        <v>1061</v>
      </c>
      <c r="D30" s="15">
        <v>436</v>
      </c>
      <c r="E30" s="15">
        <v>816</v>
      </c>
      <c r="F30" s="15">
        <v>579</v>
      </c>
    </row>
    <row r="31" spans="1:6" ht="15.6" customHeight="1" x14ac:dyDescent="0.2">
      <c r="A31" s="13" t="s">
        <v>128</v>
      </c>
      <c r="B31" s="15">
        <v>1021</v>
      </c>
      <c r="C31" s="15">
        <v>1241</v>
      </c>
      <c r="D31" s="15">
        <v>422</v>
      </c>
      <c r="E31" s="15">
        <v>830</v>
      </c>
      <c r="F31" s="15">
        <v>592</v>
      </c>
    </row>
    <row r="32" spans="1:6" ht="15.6" customHeight="1" x14ac:dyDescent="0.2">
      <c r="A32" s="13" t="s">
        <v>129</v>
      </c>
      <c r="B32" s="15">
        <v>805</v>
      </c>
      <c r="C32" s="15">
        <v>1122</v>
      </c>
      <c r="D32" s="15">
        <v>425</v>
      </c>
      <c r="E32" s="15">
        <v>819</v>
      </c>
      <c r="F32" s="15">
        <v>575</v>
      </c>
    </row>
    <row r="33" spans="1:6" ht="15.6" customHeight="1" x14ac:dyDescent="0.2">
      <c r="A33" s="13" t="s">
        <v>130</v>
      </c>
      <c r="B33" s="15">
        <v>809</v>
      </c>
      <c r="C33" s="15">
        <v>1247</v>
      </c>
      <c r="D33" s="15">
        <v>461</v>
      </c>
      <c r="E33" s="15">
        <v>848</v>
      </c>
      <c r="F33" s="15">
        <v>635</v>
      </c>
    </row>
    <row r="34" spans="1:6" ht="15.6" customHeight="1" x14ac:dyDescent="0.2">
      <c r="A34" s="13" t="s">
        <v>131</v>
      </c>
      <c r="B34" s="15">
        <v>757</v>
      </c>
      <c r="C34" s="15">
        <v>1097</v>
      </c>
      <c r="D34" s="15">
        <v>448</v>
      </c>
      <c r="E34" s="15">
        <v>858</v>
      </c>
      <c r="F34" s="15">
        <v>613</v>
      </c>
    </row>
    <row r="35" spans="1:6" ht="15.6" customHeight="1" x14ac:dyDescent="0.2">
      <c r="A35" s="13" t="s">
        <v>132</v>
      </c>
      <c r="B35" s="15">
        <v>874</v>
      </c>
      <c r="C35" s="15">
        <v>1310</v>
      </c>
      <c r="D35" s="15">
        <v>429</v>
      </c>
      <c r="E35" s="15">
        <v>837</v>
      </c>
      <c r="F35" s="15">
        <v>609</v>
      </c>
    </row>
    <row r="36" spans="1:6" ht="15.6" customHeight="1" x14ac:dyDescent="0.2">
      <c r="A36" s="13" t="s">
        <v>133</v>
      </c>
      <c r="B36" s="15">
        <v>738</v>
      </c>
      <c r="C36" s="15">
        <v>1107</v>
      </c>
      <c r="D36" s="15">
        <v>452</v>
      </c>
      <c r="E36" s="15">
        <v>828</v>
      </c>
      <c r="F36" s="15">
        <v>648</v>
      </c>
    </row>
    <row r="37" spans="1:6" ht="15.6" customHeight="1" x14ac:dyDescent="0.2">
      <c r="A37" s="13" t="s">
        <v>134</v>
      </c>
      <c r="B37" s="15">
        <v>770</v>
      </c>
      <c r="C37" s="15">
        <v>1125</v>
      </c>
      <c r="D37" s="15">
        <v>429</v>
      </c>
      <c r="E37" s="15">
        <v>806</v>
      </c>
      <c r="F37" s="15">
        <v>630</v>
      </c>
    </row>
    <row r="38" spans="1:6" ht="15.6" customHeight="1" x14ac:dyDescent="0.2">
      <c r="A38" s="13" t="s">
        <v>135</v>
      </c>
      <c r="B38" s="15">
        <v>884</v>
      </c>
      <c r="C38" s="15">
        <v>1130</v>
      </c>
      <c r="D38" s="15">
        <v>430</v>
      </c>
      <c r="E38" s="15">
        <v>873</v>
      </c>
      <c r="F38" s="15">
        <v>692</v>
      </c>
    </row>
    <row r="39" spans="1:6" ht="15.6" customHeight="1" x14ac:dyDescent="0.2">
      <c r="A39" s="13" t="s">
        <v>136</v>
      </c>
      <c r="B39" s="15">
        <v>741</v>
      </c>
      <c r="C39" s="15">
        <v>1215</v>
      </c>
      <c r="D39" s="15">
        <v>459</v>
      </c>
      <c r="E39" s="15">
        <v>866</v>
      </c>
      <c r="F39" s="15">
        <v>699</v>
      </c>
    </row>
    <row r="40" spans="1:6" ht="15.6" customHeight="1" x14ac:dyDescent="0.2">
      <c r="A40" s="13" t="s">
        <v>137</v>
      </c>
      <c r="B40" s="15">
        <v>790</v>
      </c>
      <c r="C40" s="15">
        <v>1280</v>
      </c>
      <c r="D40" s="15">
        <v>465</v>
      </c>
      <c r="E40" s="15">
        <v>924</v>
      </c>
      <c r="F40" s="15">
        <v>744</v>
      </c>
    </row>
    <row r="41" spans="1:6" ht="15.6" customHeight="1" x14ac:dyDescent="0.2">
      <c r="A41" s="13" t="s">
        <v>138</v>
      </c>
      <c r="B41" s="15">
        <v>854</v>
      </c>
      <c r="C41" s="15">
        <v>1293</v>
      </c>
      <c r="D41" s="15">
        <v>465</v>
      </c>
      <c r="E41" s="15">
        <v>1058</v>
      </c>
      <c r="F41" s="15">
        <v>748</v>
      </c>
    </row>
    <row r="42" spans="1:6" ht="15.6" customHeight="1" x14ac:dyDescent="0.2">
      <c r="A42" s="13" t="s">
        <v>139</v>
      </c>
      <c r="B42" s="15">
        <v>889</v>
      </c>
      <c r="C42" s="15">
        <v>1319</v>
      </c>
      <c r="D42" s="15">
        <v>485</v>
      </c>
      <c r="E42" s="15">
        <v>1018</v>
      </c>
      <c r="F42" s="15">
        <v>725</v>
      </c>
    </row>
    <row r="43" spans="1:6" ht="15.6" customHeight="1" x14ac:dyDescent="0.2">
      <c r="A43" s="13" t="s">
        <v>140</v>
      </c>
      <c r="B43" s="15">
        <v>850</v>
      </c>
      <c r="C43" s="15">
        <v>1316</v>
      </c>
      <c r="D43" s="15">
        <v>492</v>
      </c>
      <c r="E43" s="15">
        <v>1106</v>
      </c>
      <c r="F43" s="15">
        <v>843</v>
      </c>
    </row>
    <row r="44" spans="1:6" ht="15.6" customHeight="1" x14ac:dyDescent="0.2">
      <c r="A44" s="13" t="s">
        <v>141</v>
      </c>
      <c r="B44" s="15">
        <v>871</v>
      </c>
      <c r="C44" s="15">
        <v>1348</v>
      </c>
      <c r="D44" s="15">
        <v>488</v>
      </c>
      <c r="E44" s="15">
        <v>1118</v>
      </c>
      <c r="F44" s="15">
        <v>817</v>
      </c>
    </row>
    <row r="45" spans="1:6" ht="15.6" customHeight="1" x14ac:dyDescent="0.2">
      <c r="A45" s="13" t="s">
        <v>142</v>
      </c>
      <c r="B45" s="15">
        <v>877</v>
      </c>
      <c r="C45" s="15">
        <v>1382</v>
      </c>
      <c r="D45" s="15">
        <v>486</v>
      </c>
      <c r="E45" s="15">
        <v>1136</v>
      </c>
      <c r="F45" s="15">
        <v>859</v>
      </c>
    </row>
    <row r="46" spans="1:6" ht="15.6" customHeight="1" x14ac:dyDescent="0.2">
      <c r="A46" s="13" t="s">
        <v>143</v>
      </c>
      <c r="B46" s="15">
        <v>829</v>
      </c>
      <c r="C46" s="15">
        <v>1331</v>
      </c>
      <c r="D46" s="15">
        <v>501</v>
      </c>
      <c r="E46" s="15">
        <v>1143</v>
      </c>
      <c r="F46" s="15">
        <v>825</v>
      </c>
    </row>
    <row r="47" spans="1:6" ht="15.6" customHeight="1" x14ac:dyDescent="0.2">
      <c r="A47" s="13" t="s">
        <v>144</v>
      </c>
      <c r="B47" s="15">
        <v>859</v>
      </c>
      <c r="C47" s="15">
        <v>1328</v>
      </c>
      <c r="D47" s="15">
        <v>496</v>
      </c>
      <c r="E47" s="15">
        <v>1109</v>
      </c>
      <c r="F47" s="15">
        <v>770</v>
      </c>
    </row>
    <row r="48" spans="1:6" ht="15.6" customHeight="1" x14ac:dyDescent="0.2">
      <c r="A48" s="13" t="s">
        <v>145</v>
      </c>
      <c r="B48" s="15">
        <v>953</v>
      </c>
      <c r="C48" s="15">
        <v>1405</v>
      </c>
      <c r="D48" s="15">
        <v>494</v>
      </c>
      <c r="E48" s="15">
        <v>1039</v>
      </c>
      <c r="F48" s="15">
        <v>793</v>
      </c>
    </row>
    <row r="49" spans="1:6" ht="15.6" customHeight="1" x14ac:dyDescent="0.2">
      <c r="A49" s="13" t="s">
        <v>146</v>
      </c>
      <c r="B49" s="15">
        <v>865</v>
      </c>
      <c r="C49" s="15">
        <v>1304</v>
      </c>
      <c r="D49" s="15">
        <v>501</v>
      </c>
      <c r="E49" s="15">
        <v>1034</v>
      </c>
      <c r="F49" s="15">
        <v>714</v>
      </c>
    </row>
    <row r="50" spans="1:6" ht="15.6" customHeight="1" x14ac:dyDescent="0.2">
      <c r="A50" s="13" t="s">
        <v>147</v>
      </c>
      <c r="B50" s="15">
        <v>879</v>
      </c>
      <c r="C50" s="15">
        <v>1213</v>
      </c>
      <c r="D50" s="15">
        <v>514</v>
      </c>
      <c r="E50" s="15">
        <v>999</v>
      </c>
      <c r="F50" s="15">
        <v>665</v>
      </c>
    </row>
    <row r="51" spans="1:6" ht="15.6" customHeight="1" x14ac:dyDescent="0.2">
      <c r="A51" s="13" t="s">
        <v>148</v>
      </c>
      <c r="B51" s="15">
        <v>941</v>
      </c>
      <c r="C51" s="15">
        <v>1173</v>
      </c>
      <c r="D51" s="15">
        <v>536</v>
      </c>
      <c r="E51" s="15">
        <v>940</v>
      </c>
      <c r="F51" s="15">
        <v>674</v>
      </c>
    </row>
    <row r="52" spans="1:6" ht="15.6" customHeight="1" x14ac:dyDescent="0.2">
      <c r="A52" s="13" t="s">
        <v>149</v>
      </c>
      <c r="B52" s="15">
        <v>988</v>
      </c>
      <c r="C52" s="15">
        <v>1101</v>
      </c>
      <c r="D52" s="15">
        <v>566</v>
      </c>
      <c r="E52" s="15">
        <v>911</v>
      </c>
      <c r="F52" s="15">
        <v>679</v>
      </c>
    </row>
    <row r="53" spans="1:6" ht="15.6" customHeight="1" x14ac:dyDescent="0.2">
      <c r="A53" s="13" t="s">
        <v>150</v>
      </c>
      <c r="B53" s="15">
        <v>830</v>
      </c>
      <c r="C53" s="15">
        <v>1110</v>
      </c>
      <c r="D53" s="15">
        <v>548</v>
      </c>
      <c r="E53" s="15">
        <v>858</v>
      </c>
      <c r="F53" s="15">
        <v>639</v>
      </c>
    </row>
    <row r="54" spans="1:6" ht="15.6" customHeight="1" x14ac:dyDescent="0.2">
      <c r="A54" s="13" t="s">
        <v>151</v>
      </c>
      <c r="B54" s="15">
        <v>852</v>
      </c>
      <c r="C54" s="15">
        <v>1402</v>
      </c>
      <c r="D54" s="15">
        <v>565</v>
      </c>
      <c r="E54" s="15">
        <v>904</v>
      </c>
      <c r="F54" s="15">
        <v>663</v>
      </c>
    </row>
    <row r="55" spans="1:6" ht="15.6" customHeight="1" x14ac:dyDescent="0.2">
      <c r="A55" s="13" t="s">
        <v>152</v>
      </c>
      <c r="B55" s="15">
        <v>917</v>
      </c>
      <c r="C55" s="15">
        <v>1213</v>
      </c>
      <c r="D55" s="15">
        <v>601</v>
      </c>
      <c r="E55" s="15">
        <v>938</v>
      </c>
      <c r="F55" s="15">
        <v>694</v>
      </c>
    </row>
    <row r="56" spans="1:6" ht="15.6" customHeight="1" x14ac:dyDescent="0.2">
      <c r="A56" s="13" t="s">
        <v>153</v>
      </c>
      <c r="B56" s="15">
        <v>991</v>
      </c>
      <c r="C56" s="15">
        <v>1157</v>
      </c>
      <c r="D56" s="15">
        <v>592</v>
      </c>
      <c r="E56" s="15">
        <v>883</v>
      </c>
      <c r="F56" s="15">
        <v>658</v>
      </c>
    </row>
    <row r="57" spans="1:6" ht="15.6" customHeight="1" x14ac:dyDescent="0.2">
      <c r="A57" s="13" t="s">
        <v>154</v>
      </c>
      <c r="B57" s="15">
        <v>1045</v>
      </c>
      <c r="C57" s="15">
        <v>1264</v>
      </c>
      <c r="D57" s="15">
        <v>643</v>
      </c>
      <c r="E57" s="15">
        <v>932</v>
      </c>
      <c r="F57" s="15">
        <v>705</v>
      </c>
    </row>
    <row r="58" spans="1:6" ht="15.6" customHeight="1" x14ac:dyDescent="0.2">
      <c r="A58" s="13" t="s">
        <v>155</v>
      </c>
      <c r="B58" s="15">
        <v>990</v>
      </c>
      <c r="C58" s="15">
        <v>1235</v>
      </c>
      <c r="D58" s="15">
        <v>641</v>
      </c>
      <c r="E58" s="15">
        <v>919</v>
      </c>
      <c r="F58" s="15">
        <v>707</v>
      </c>
    </row>
    <row r="59" spans="1:6" ht="15.6" customHeight="1" x14ac:dyDescent="0.2">
      <c r="A59" s="13" t="s">
        <v>156</v>
      </c>
      <c r="B59" s="15">
        <v>832</v>
      </c>
      <c r="C59" s="15">
        <v>1273</v>
      </c>
      <c r="D59" s="15">
        <v>570</v>
      </c>
      <c r="E59" s="15">
        <v>861</v>
      </c>
      <c r="F59" s="15">
        <v>648</v>
      </c>
    </row>
    <row r="60" spans="1:6" ht="15.6" customHeight="1" x14ac:dyDescent="0.2">
      <c r="A60" s="13" t="s">
        <v>157</v>
      </c>
      <c r="B60" s="15">
        <v>978</v>
      </c>
      <c r="C60" s="15">
        <v>1177</v>
      </c>
      <c r="D60" s="15">
        <v>597</v>
      </c>
      <c r="E60" s="15">
        <v>785</v>
      </c>
      <c r="F60" s="15">
        <v>665</v>
      </c>
    </row>
    <row r="61" spans="1:6" ht="15.6" customHeight="1" x14ac:dyDescent="0.2">
      <c r="A61" s="13" t="s">
        <v>158</v>
      </c>
      <c r="B61" s="15">
        <v>909</v>
      </c>
      <c r="C61" s="15">
        <v>1263</v>
      </c>
      <c r="D61" s="15">
        <v>550</v>
      </c>
      <c r="E61" s="15">
        <v>892</v>
      </c>
      <c r="F61" s="15">
        <v>654</v>
      </c>
    </row>
    <row r="62" spans="1:6" ht="15.6" customHeight="1" x14ac:dyDescent="0.2">
      <c r="A62" s="13" t="s">
        <v>159</v>
      </c>
      <c r="B62" s="15">
        <v>861</v>
      </c>
      <c r="C62" s="15">
        <v>1175</v>
      </c>
      <c r="D62" s="15">
        <v>465</v>
      </c>
      <c r="E62" s="15">
        <v>804</v>
      </c>
      <c r="F62" s="15">
        <v>606</v>
      </c>
    </row>
    <row r="63" spans="1:6" ht="15.6" customHeight="1" x14ac:dyDescent="0.2">
      <c r="A63" s="13" t="s">
        <v>160</v>
      </c>
      <c r="B63" s="15">
        <v>809</v>
      </c>
      <c r="C63" s="15">
        <v>1116</v>
      </c>
      <c r="D63" s="15">
        <v>462</v>
      </c>
      <c r="E63" s="15">
        <v>870</v>
      </c>
      <c r="F63" s="15">
        <v>598</v>
      </c>
    </row>
    <row r="64" spans="1:6" ht="15.6" customHeight="1" x14ac:dyDescent="0.2">
      <c r="A64" s="13" t="s">
        <v>59</v>
      </c>
      <c r="B64" s="15">
        <v>817</v>
      </c>
      <c r="C64" s="15">
        <v>1388</v>
      </c>
      <c r="D64" s="15">
        <v>483</v>
      </c>
      <c r="E64" s="15">
        <v>905</v>
      </c>
      <c r="F64" s="15">
        <v>665</v>
      </c>
    </row>
    <row r="65" spans="2:6" ht="15" x14ac:dyDescent="0.2">
      <c r="B65" s="15"/>
      <c r="C65" s="15"/>
      <c r="D65" s="15"/>
      <c r="E65" s="15"/>
      <c r="F65" s="15"/>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6" width="22.7109375" customWidth="1"/>
  </cols>
  <sheetData>
    <row r="1" spans="1:9" ht="15.6" customHeight="1" x14ac:dyDescent="0.25">
      <c r="A1" s="10" t="s">
        <v>285</v>
      </c>
      <c r="I1" s="2" t="str">
        <f>HYPERLINK("#'Contents'!A1", "Contents")</f>
        <v>Contents</v>
      </c>
    </row>
    <row r="2" spans="1:9" ht="15.6" customHeight="1" x14ac:dyDescent="0.25">
      <c r="A2" s="10"/>
    </row>
    <row r="3" spans="1:9" ht="30.95" customHeight="1" x14ac:dyDescent="0.2">
      <c r="A3" s="12" t="s">
        <v>100</v>
      </c>
      <c r="B3" s="11" t="s">
        <v>286</v>
      </c>
    </row>
    <row r="4" spans="1:9" ht="15.6" customHeight="1" x14ac:dyDescent="0.2">
      <c r="A4" s="13" t="s">
        <v>101</v>
      </c>
      <c r="B4" s="14">
        <v>50</v>
      </c>
    </row>
    <row r="5" spans="1:9" ht="15.6" customHeight="1" x14ac:dyDescent="0.2">
      <c r="A5" s="13" t="s">
        <v>102</v>
      </c>
      <c r="B5" s="14">
        <v>40</v>
      </c>
    </row>
    <row r="6" spans="1:9" ht="15.6" customHeight="1" x14ac:dyDescent="0.2">
      <c r="A6" s="13" t="s">
        <v>103</v>
      </c>
      <c r="B6" s="14">
        <v>50</v>
      </c>
    </row>
    <row r="7" spans="1:9" ht="15.6" customHeight="1" x14ac:dyDescent="0.2">
      <c r="A7" s="13" t="s">
        <v>104</v>
      </c>
      <c r="B7" s="14">
        <v>50</v>
      </c>
    </row>
    <row r="8" spans="1:9" ht="15.6" customHeight="1" x14ac:dyDescent="0.2">
      <c r="A8" s="13" t="s">
        <v>105</v>
      </c>
      <c r="B8" s="14">
        <v>50</v>
      </c>
    </row>
    <row r="9" spans="1:9" ht="15.6" customHeight="1" x14ac:dyDescent="0.2">
      <c r="A9" s="13" t="s">
        <v>106</v>
      </c>
      <c r="B9" s="14">
        <v>50</v>
      </c>
    </row>
    <row r="10" spans="1:9" ht="15.6" customHeight="1" x14ac:dyDescent="0.2">
      <c r="A10" s="13" t="s">
        <v>107</v>
      </c>
      <c r="B10" s="14">
        <v>50</v>
      </c>
    </row>
    <row r="11" spans="1:9" ht="15.6" customHeight="1" x14ac:dyDescent="0.2">
      <c r="A11" s="13" t="s">
        <v>108</v>
      </c>
      <c r="B11" s="14">
        <v>50</v>
      </c>
    </row>
    <row r="12" spans="1:9" ht="15.6" customHeight="1" x14ac:dyDescent="0.2">
      <c r="A12" s="13" t="s">
        <v>109</v>
      </c>
      <c r="B12" s="14">
        <v>60</v>
      </c>
    </row>
    <row r="13" spans="1:9" ht="15.6" customHeight="1" x14ac:dyDescent="0.2">
      <c r="A13" s="13" t="s">
        <v>110</v>
      </c>
      <c r="B13" s="14">
        <v>70</v>
      </c>
    </row>
    <row r="14" spans="1:9" ht="15.6" customHeight="1" x14ac:dyDescent="0.2">
      <c r="A14" s="13" t="s">
        <v>111</v>
      </c>
      <c r="B14" s="14">
        <v>180</v>
      </c>
    </row>
    <row r="15" spans="1:9" ht="15.6" customHeight="1" x14ac:dyDescent="0.2">
      <c r="A15" s="13" t="s">
        <v>112</v>
      </c>
      <c r="B15" s="14">
        <v>340</v>
      </c>
    </row>
    <row r="16" spans="1:9" ht="15.6" customHeight="1" x14ac:dyDescent="0.2">
      <c r="A16" s="13" t="s">
        <v>113</v>
      </c>
      <c r="B16" s="14">
        <v>510</v>
      </c>
    </row>
    <row r="17" spans="1:2" ht="15.6" customHeight="1" x14ac:dyDescent="0.2">
      <c r="A17" s="13" t="s">
        <v>114</v>
      </c>
      <c r="B17" s="14">
        <v>620</v>
      </c>
    </row>
    <row r="18" spans="1:2" ht="15.6" customHeight="1" x14ac:dyDescent="0.2">
      <c r="A18" s="13" t="s">
        <v>115</v>
      </c>
      <c r="B18" s="14">
        <v>710</v>
      </c>
    </row>
    <row r="19" spans="1:2" ht="15.6" customHeight="1" x14ac:dyDescent="0.2">
      <c r="A19" s="13" t="s">
        <v>116</v>
      </c>
      <c r="B19" s="14">
        <v>810</v>
      </c>
    </row>
    <row r="20" spans="1:2" ht="15.6" customHeight="1" x14ac:dyDescent="0.2">
      <c r="A20" s="13" t="s">
        <v>117</v>
      </c>
      <c r="B20" s="14">
        <v>970</v>
      </c>
    </row>
    <row r="21" spans="1:2" ht="15.6" customHeight="1" x14ac:dyDescent="0.2">
      <c r="A21" s="13" t="s">
        <v>118</v>
      </c>
      <c r="B21" s="14">
        <v>1030</v>
      </c>
    </row>
    <row r="22" spans="1:2" ht="15.6" customHeight="1" x14ac:dyDescent="0.2">
      <c r="A22" s="13" t="s">
        <v>119</v>
      </c>
      <c r="B22" s="14">
        <v>1050</v>
      </c>
    </row>
    <row r="23" spans="1:2" ht="15.6" customHeight="1" x14ac:dyDescent="0.2">
      <c r="A23" s="13" t="s">
        <v>120</v>
      </c>
      <c r="B23" s="14">
        <v>910</v>
      </c>
    </row>
    <row r="24" spans="1:2" ht="15.6" customHeight="1" x14ac:dyDescent="0.2">
      <c r="A24" s="13" t="s">
        <v>121</v>
      </c>
      <c r="B24" s="14">
        <v>1070</v>
      </c>
    </row>
    <row r="25" spans="1:2" ht="15.6" customHeight="1" x14ac:dyDescent="0.2">
      <c r="A25" s="13" t="s">
        <v>122</v>
      </c>
      <c r="B25" s="14">
        <v>1230</v>
      </c>
    </row>
    <row r="26" spans="1:2" ht="15.6" customHeight="1" x14ac:dyDescent="0.2">
      <c r="A26" s="13" t="s">
        <v>123</v>
      </c>
      <c r="B26" s="14">
        <v>1220</v>
      </c>
    </row>
    <row r="27" spans="1:2" ht="15.6" customHeight="1" x14ac:dyDescent="0.2">
      <c r="A27" s="13" t="s">
        <v>124</v>
      </c>
      <c r="B27" s="14">
        <v>1210</v>
      </c>
    </row>
    <row r="28" spans="1:2" ht="15.6" customHeight="1" x14ac:dyDescent="0.2">
      <c r="A28" s="13" t="s">
        <v>125</v>
      </c>
      <c r="B28" s="14">
        <v>1340</v>
      </c>
    </row>
    <row r="29" spans="1:2" ht="15.6" customHeight="1" x14ac:dyDescent="0.2">
      <c r="A29" s="13" t="s">
        <v>126</v>
      </c>
      <c r="B29" s="14">
        <v>1460</v>
      </c>
    </row>
    <row r="30" spans="1:2" ht="15.6" customHeight="1" x14ac:dyDescent="0.2">
      <c r="A30" s="13" t="s">
        <v>127</v>
      </c>
      <c r="B30" s="14">
        <v>1530</v>
      </c>
    </row>
    <row r="31" spans="1:2" ht="15.6" customHeight="1" x14ac:dyDescent="0.2">
      <c r="A31" s="13" t="s">
        <v>128</v>
      </c>
      <c r="B31" s="14">
        <v>1480</v>
      </c>
    </row>
    <row r="32" spans="1:2" ht="15.6" customHeight="1" x14ac:dyDescent="0.2">
      <c r="A32" s="13" t="s">
        <v>129</v>
      </c>
      <c r="B32" s="14">
        <v>1430</v>
      </c>
    </row>
    <row r="33" spans="1:2" ht="15.6" customHeight="1" x14ac:dyDescent="0.2">
      <c r="A33" s="13" t="s">
        <v>130</v>
      </c>
      <c r="B33" s="14">
        <v>1450</v>
      </c>
    </row>
    <row r="34" spans="1:2" ht="15.6" customHeight="1" x14ac:dyDescent="0.2">
      <c r="A34" s="13" t="s">
        <v>131</v>
      </c>
      <c r="B34" s="14">
        <v>1280</v>
      </c>
    </row>
    <row r="35" spans="1:2" ht="15.6" customHeight="1" x14ac:dyDescent="0.2">
      <c r="A35" s="13" t="s">
        <v>132</v>
      </c>
      <c r="B35" s="14">
        <v>1010</v>
      </c>
    </row>
    <row r="36" spans="1:2" ht="15.6" customHeight="1" x14ac:dyDescent="0.2">
      <c r="A36" s="13" t="s">
        <v>133</v>
      </c>
      <c r="B36" s="14">
        <v>1150</v>
      </c>
    </row>
    <row r="37" spans="1:2" ht="15.6" customHeight="1" x14ac:dyDescent="0.2">
      <c r="A37" s="13" t="s">
        <v>134</v>
      </c>
      <c r="B37" s="14">
        <v>1320</v>
      </c>
    </row>
    <row r="38" spans="1:2" ht="15.6" customHeight="1" x14ac:dyDescent="0.2">
      <c r="A38" s="13" t="s">
        <v>135</v>
      </c>
      <c r="B38" s="14">
        <v>1320</v>
      </c>
    </row>
    <row r="39" spans="1:2" ht="15.6" customHeight="1" x14ac:dyDescent="0.2">
      <c r="A39" s="13" t="s">
        <v>136</v>
      </c>
      <c r="B39" s="14">
        <v>1430</v>
      </c>
    </row>
    <row r="40" spans="1:2" ht="15.6" customHeight="1" x14ac:dyDescent="0.2">
      <c r="A40" s="13" t="s">
        <v>137</v>
      </c>
      <c r="B40" s="14">
        <v>1420</v>
      </c>
    </row>
    <row r="41" spans="1:2" ht="15.6" customHeight="1" x14ac:dyDescent="0.2">
      <c r="A41" s="13" t="s">
        <v>138</v>
      </c>
      <c r="B41" s="14">
        <v>1350</v>
      </c>
    </row>
    <row r="42" spans="1:2" ht="15.6" customHeight="1" x14ac:dyDescent="0.2">
      <c r="A42" s="13" t="s">
        <v>139</v>
      </c>
      <c r="B42" s="14">
        <v>1340</v>
      </c>
    </row>
    <row r="43" spans="1:2" ht="15.6" customHeight="1" x14ac:dyDescent="0.2">
      <c r="A43" s="13" t="s">
        <v>140</v>
      </c>
      <c r="B43" s="14">
        <v>1350</v>
      </c>
    </row>
    <row r="44" spans="1:2" ht="15.6" customHeight="1" x14ac:dyDescent="0.2">
      <c r="A44" s="13" t="s">
        <v>141</v>
      </c>
      <c r="B44" s="14">
        <v>1420</v>
      </c>
    </row>
    <row r="45" spans="1:2" ht="15.6" customHeight="1" x14ac:dyDescent="0.2">
      <c r="A45" s="13" t="s">
        <v>142</v>
      </c>
      <c r="B45" s="14">
        <v>1400</v>
      </c>
    </row>
    <row r="46" spans="1:2" ht="15.6" customHeight="1" x14ac:dyDescent="0.2">
      <c r="A46" s="13" t="s">
        <v>143</v>
      </c>
      <c r="B46" s="14">
        <v>1200</v>
      </c>
    </row>
    <row r="47" spans="1:2" ht="15.6" customHeight="1" x14ac:dyDescent="0.2">
      <c r="A47" s="13" t="s">
        <v>144</v>
      </c>
      <c r="B47" s="14">
        <v>990</v>
      </c>
    </row>
    <row r="48" spans="1:2" ht="15.6" customHeight="1" x14ac:dyDescent="0.2">
      <c r="A48" s="13" t="s">
        <v>145</v>
      </c>
      <c r="B48" s="14">
        <v>1140</v>
      </c>
    </row>
    <row r="49" spans="1:2" ht="15.6" customHeight="1" x14ac:dyDescent="0.2">
      <c r="A49" s="13" t="s">
        <v>146</v>
      </c>
      <c r="B49" s="14">
        <v>1380</v>
      </c>
    </row>
    <row r="50" spans="1:2" ht="15.6" customHeight="1" x14ac:dyDescent="0.2">
      <c r="A50" s="13" t="s">
        <v>147</v>
      </c>
      <c r="B50" s="14">
        <v>1380</v>
      </c>
    </row>
    <row r="51" spans="1:2" ht="15.6" customHeight="1" x14ac:dyDescent="0.2">
      <c r="A51" s="13" t="s">
        <v>148</v>
      </c>
      <c r="B51" s="14">
        <v>1380</v>
      </c>
    </row>
    <row r="52" spans="1:2" ht="15.6" customHeight="1" x14ac:dyDescent="0.2">
      <c r="A52" s="13" t="s">
        <v>149</v>
      </c>
      <c r="B52" s="14">
        <v>1470</v>
      </c>
    </row>
    <row r="53" spans="1:2" ht="15.6" customHeight="1" x14ac:dyDescent="0.2">
      <c r="A53" s="13" t="s">
        <v>150</v>
      </c>
      <c r="B53" s="14">
        <v>1500</v>
      </c>
    </row>
    <row r="54" spans="1:2" ht="15.6" customHeight="1" x14ac:dyDescent="0.2">
      <c r="A54" s="13" t="s">
        <v>151</v>
      </c>
      <c r="B54" s="14">
        <v>1460</v>
      </c>
    </row>
    <row r="55" spans="1:2" ht="15.6" customHeight="1" x14ac:dyDescent="0.2">
      <c r="A55" s="13" t="s">
        <v>152</v>
      </c>
      <c r="B55" s="14">
        <v>1530</v>
      </c>
    </row>
    <row r="56" spans="1:2" ht="15.6" customHeight="1" x14ac:dyDescent="0.2">
      <c r="A56" s="13" t="s">
        <v>153</v>
      </c>
      <c r="B56" s="14">
        <v>1520</v>
      </c>
    </row>
    <row r="57" spans="1:2" ht="15.6" customHeight="1" x14ac:dyDescent="0.2">
      <c r="A57" s="13" t="s">
        <v>154</v>
      </c>
      <c r="B57" s="14">
        <v>1460</v>
      </c>
    </row>
    <row r="58" spans="1:2" ht="15.6" customHeight="1" x14ac:dyDescent="0.2">
      <c r="A58" s="13" t="s">
        <v>155</v>
      </c>
      <c r="B58" s="14">
        <v>1340</v>
      </c>
    </row>
    <row r="59" spans="1:2" ht="15.6" customHeight="1" x14ac:dyDescent="0.2">
      <c r="A59" s="13" t="s">
        <v>156</v>
      </c>
      <c r="B59" s="14">
        <v>1130</v>
      </c>
    </row>
    <row r="60" spans="1:2" ht="15.6" customHeight="1" x14ac:dyDescent="0.2">
      <c r="A60" s="13" t="s">
        <v>157</v>
      </c>
      <c r="B60" s="14">
        <v>1290</v>
      </c>
    </row>
    <row r="61" spans="1:2" ht="15.6" customHeight="1" x14ac:dyDescent="0.2">
      <c r="A61" s="13" t="s">
        <v>158</v>
      </c>
      <c r="B61" s="14">
        <v>1380</v>
      </c>
    </row>
    <row r="62" spans="1:2" ht="15.6" customHeight="1" x14ac:dyDescent="0.2">
      <c r="A62" s="13" t="s">
        <v>159</v>
      </c>
      <c r="B62" s="14">
        <v>1360</v>
      </c>
    </row>
    <row r="63" spans="1:2" ht="15.6" customHeight="1" x14ac:dyDescent="0.2">
      <c r="A63" s="13" t="s">
        <v>160</v>
      </c>
      <c r="B63" s="14">
        <v>1360</v>
      </c>
    </row>
    <row r="64" spans="1:2" ht="15.6" customHeight="1" x14ac:dyDescent="0.2">
      <c r="A64" s="13" t="s">
        <v>59</v>
      </c>
      <c r="B64" s="14">
        <v>1420</v>
      </c>
    </row>
    <row r="65" spans="2:2" ht="15" x14ac:dyDescent="0.2">
      <c r="B65" s="14"/>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4"/>
  <sheetViews>
    <sheetView showGridLines="0" workbookViewId="0"/>
  </sheetViews>
  <sheetFormatPr defaultColWidth="11.42578125" defaultRowHeight="12.75" x14ac:dyDescent="0.2"/>
  <cols>
    <col min="1" max="1" width="22.7109375" customWidth="1"/>
    <col min="2" max="2" width="91.7109375" customWidth="1"/>
  </cols>
  <sheetData>
    <row r="1" spans="1:1" ht="24.95" customHeight="1" x14ac:dyDescent="0.35">
      <c r="A1" s="3" t="s">
        <v>42</v>
      </c>
    </row>
    <row r="2" spans="1:1" ht="24.95" customHeight="1" x14ac:dyDescent="0.2">
      <c r="A2" t="s">
        <v>43</v>
      </c>
    </row>
    <row r="3" spans="1:1" x14ac:dyDescent="0.2">
      <c r="A3" t="s">
        <v>44</v>
      </c>
    </row>
    <row r="4" spans="1:1" ht="24.95" customHeight="1" x14ac:dyDescent="0.2">
      <c r="A4" t="s">
        <v>45</v>
      </c>
    </row>
    <row r="5" spans="1:1" x14ac:dyDescent="0.2">
      <c r="A5" t="s">
        <v>46</v>
      </c>
    </row>
    <row r="6" spans="1:1" x14ac:dyDescent="0.2">
      <c r="A6" t="s">
        <v>47</v>
      </c>
    </row>
    <row r="7" spans="1:1" ht="24.95" customHeight="1" x14ac:dyDescent="0.25">
      <c r="A7" s="4" t="s">
        <v>21</v>
      </c>
    </row>
    <row r="8" spans="1:1" ht="24.95" customHeight="1" x14ac:dyDescent="0.2">
      <c r="A8" t="s">
        <v>48</v>
      </c>
    </row>
    <row r="9" spans="1:1" x14ac:dyDescent="0.2">
      <c r="A9" t="s">
        <v>49</v>
      </c>
    </row>
    <row r="10" spans="1:1" x14ac:dyDescent="0.2">
      <c r="A10" t="s">
        <v>50</v>
      </c>
    </row>
    <row r="11" spans="1:1" x14ac:dyDescent="0.2">
      <c r="A11" t="s">
        <v>51</v>
      </c>
    </row>
    <row r="12" spans="1:1" x14ac:dyDescent="0.2">
      <c r="A12" t="s">
        <v>52</v>
      </c>
    </row>
    <row r="13" spans="1:1" ht="24.95" customHeight="1" x14ac:dyDescent="0.25">
      <c r="A13" s="4" t="s">
        <v>53</v>
      </c>
    </row>
    <row r="14" spans="1:1" ht="24.95" customHeight="1" x14ac:dyDescent="0.2">
      <c r="A14" t="s">
        <v>54</v>
      </c>
    </row>
    <row r="15" spans="1:1" x14ac:dyDescent="0.2">
      <c r="A15" t="s">
        <v>55</v>
      </c>
    </row>
    <row r="16" spans="1:1" x14ac:dyDescent="0.2">
      <c r="A16" t="s">
        <v>56</v>
      </c>
    </row>
    <row r="17" spans="1:3" ht="24.95" customHeight="1" x14ac:dyDescent="0.25">
      <c r="A17" s="4" t="s">
        <v>26</v>
      </c>
    </row>
    <row r="18" spans="1:3" ht="24.95" customHeight="1" x14ac:dyDescent="0.2">
      <c r="A18" s="5" t="s">
        <v>57</v>
      </c>
      <c r="B18" t="s">
        <v>58</v>
      </c>
      <c r="C18" t="s">
        <v>59</v>
      </c>
    </row>
    <row r="19" spans="1:3" ht="24.95" customHeight="1" x14ac:dyDescent="0.25">
      <c r="A19" s="4" t="s">
        <v>36</v>
      </c>
    </row>
    <row r="20" spans="1:3" ht="24.95" customHeight="1" x14ac:dyDescent="0.2">
      <c r="A20" t="s">
        <v>60</v>
      </c>
    </row>
    <row r="21" spans="1:3" x14ac:dyDescent="0.2">
      <c r="A21" t="s">
        <v>61</v>
      </c>
    </row>
    <row r="22" spans="1:3" ht="24.95" customHeight="1" x14ac:dyDescent="0.25">
      <c r="A22" s="4" t="s">
        <v>39</v>
      </c>
    </row>
    <row r="23" spans="1:3" ht="24.95" customHeight="1" x14ac:dyDescent="0.2">
      <c r="A23" t="s">
        <v>62</v>
      </c>
    </row>
    <row r="24" spans="1:3" x14ac:dyDescent="0.2">
      <c r="A24" s="2" t="s">
        <v>63</v>
      </c>
    </row>
  </sheetData>
  <hyperlinks>
    <hyperlink ref="A24" r:id="rId1" xr:uid="{00000000-0004-0000-0200-000000000000}"/>
  </hyperlinks>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8"/>
  <sheetViews>
    <sheetView showGridLines="0" workbookViewId="0">
      <pane ySplit="3" topLeftCell="A4" activePane="bottomLeft" state="frozen"/>
      <selection pane="bottomLeft"/>
    </sheetView>
  </sheetViews>
  <sheetFormatPr defaultColWidth="11.42578125" defaultRowHeight="12.75" x14ac:dyDescent="0.2"/>
  <cols>
    <col min="1" max="1" width="20.7109375" customWidth="1"/>
    <col min="2" max="6" width="22.7109375" customWidth="1"/>
  </cols>
  <sheetData>
    <row r="1" spans="1:9" ht="15.6" customHeight="1" x14ac:dyDescent="0.25">
      <c r="A1" s="10" t="s">
        <v>287</v>
      </c>
      <c r="I1" s="2" t="str">
        <f>HYPERLINK("#'Contents'!A1", "Contents")</f>
        <v>Contents</v>
      </c>
    </row>
    <row r="2" spans="1:9" ht="15.6" customHeight="1" x14ac:dyDescent="0.25">
      <c r="A2" s="10"/>
    </row>
    <row r="3" spans="1:9" ht="30.95" customHeight="1" x14ac:dyDescent="0.2">
      <c r="A3" s="12" t="s">
        <v>288</v>
      </c>
      <c r="B3" s="11" t="s">
        <v>289</v>
      </c>
    </row>
    <row r="4" spans="1:9" ht="15.6" customHeight="1" x14ac:dyDescent="0.2">
      <c r="A4" s="13" t="s">
        <v>290</v>
      </c>
      <c r="B4" s="14">
        <v>6410</v>
      </c>
    </row>
    <row r="5" spans="1:9" ht="15.6" customHeight="1" x14ac:dyDescent="0.2">
      <c r="A5" s="13" t="s">
        <v>291</v>
      </c>
      <c r="B5" s="14">
        <v>8380</v>
      </c>
    </row>
    <row r="6" spans="1:9" ht="15.6" customHeight="1" x14ac:dyDescent="0.2">
      <c r="A6" s="13" t="s">
        <v>292</v>
      </c>
      <c r="B6" s="14">
        <v>1650</v>
      </c>
    </row>
    <row r="7" spans="1:9" ht="15.6" customHeight="1" x14ac:dyDescent="0.2">
      <c r="A7" s="13" t="s">
        <v>293</v>
      </c>
      <c r="B7" s="14">
        <v>990</v>
      </c>
    </row>
    <row r="8" spans="1:9" ht="15" x14ac:dyDescent="0.2">
      <c r="B8" s="14"/>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9"/>
  <sheetViews>
    <sheetView showGridLines="0" workbookViewId="0">
      <pane ySplit="3" topLeftCell="A4" activePane="bottomLeft" state="frozen"/>
      <selection pane="bottomLeft"/>
    </sheetView>
  </sheetViews>
  <sheetFormatPr defaultColWidth="11.42578125" defaultRowHeight="12.75" x14ac:dyDescent="0.2"/>
  <cols>
    <col min="1" max="1" width="45.7109375" customWidth="1"/>
    <col min="2" max="6" width="22.7109375" customWidth="1"/>
  </cols>
  <sheetData>
    <row r="1" spans="1:9" ht="15.6" customHeight="1" x14ac:dyDescent="0.25">
      <c r="A1" s="10" t="s">
        <v>294</v>
      </c>
      <c r="I1" s="2" t="str">
        <f>HYPERLINK("#'Contents'!A1", "Contents")</f>
        <v>Contents</v>
      </c>
    </row>
    <row r="2" spans="1:9" ht="15.6" customHeight="1" x14ac:dyDescent="0.25">
      <c r="A2" s="10"/>
    </row>
    <row r="3" spans="1:9" ht="30.95" customHeight="1" x14ac:dyDescent="0.2">
      <c r="A3" s="12" t="s">
        <v>295</v>
      </c>
      <c r="B3" s="11" t="s">
        <v>289</v>
      </c>
    </row>
    <row r="4" spans="1:9" ht="15.6" customHeight="1" x14ac:dyDescent="0.2">
      <c r="A4" s="13" t="s">
        <v>296</v>
      </c>
      <c r="B4" s="14">
        <v>20310</v>
      </c>
    </row>
    <row r="5" spans="1:9" ht="15.6" customHeight="1" x14ac:dyDescent="0.2">
      <c r="A5" s="13" t="s">
        <v>297</v>
      </c>
      <c r="B5" s="14">
        <v>750</v>
      </c>
    </row>
    <row r="6" spans="1:9" ht="15.6" customHeight="1" x14ac:dyDescent="0.2">
      <c r="A6" s="13" t="s">
        <v>298</v>
      </c>
      <c r="B6" s="14">
        <v>30</v>
      </c>
    </row>
    <row r="7" spans="1:9" ht="15.6" customHeight="1" x14ac:dyDescent="0.2">
      <c r="A7" s="13" t="s">
        <v>299</v>
      </c>
      <c r="B7" s="14">
        <v>290</v>
      </c>
    </row>
    <row r="8" spans="1:9" ht="15.6" customHeight="1" x14ac:dyDescent="0.2">
      <c r="A8" s="13" t="s">
        <v>300</v>
      </c>
      <c r="B8" s="14">
        <v>40</v>
      </c>
    </row>
    <row r="9" spans="1:9" ht="15" x14ac:dyDescent="0.2">
      <c r="B9" s="14"/>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12"/>
  <sheetViews>
    <sheetView showGridLines="0" workbookViewId="0">
      <pane ySplit="3" topLeftCell="A4" activePane="bottomLeft" state="frozen"/>
      <selection pane="bottomLeft"/>
    </sheetView>
  </sheetViews>
  <sheetFormatPr defaultColWidth="11.42578125" defaultRowHeight="12.75" x14ac:dyDescent="0.2"/>
  <cols>
    <col min="1" max="1" width="37.7109375" customWidth="1"/>
    <col min="2" max="9" width="22.7109375" customWidth="1"/>
  </cols>
  <sheetData>
    <row r="1" spans="1:9" ht="15.6" customHeight="1" x14ac:dyDescent="0.25">
      <c r="A1" s="10" t="s">
        <v>394</v>
      </c>
      <c r="I1" s="2" t="str">
        <f>HYPERLINK("#'Contents'!A1", "Contents")</f>
        <v>Contents</v>
      </c>
    </row>
    <row r="2" spans="1:9" ht="15.6" customHeight="1" x14ac:dyDescent="0.25">
      <c r="A2" s="10"/>
    </row>
    <row r="3" spans="1:9" ht="77.099999999999994" customHeight="1" x14ac:dyDescent="0.2">
      <c r="A3" s="12" t="s">
        <v>301</v>
      </c>
      <c r="B3" s="11" t="s">
        <v>302</v>
      </c>
      <c r="C3" s="11" t="s">
        <v>303</v>
      </c>
      <c r="D3" s="11" t="s">
        <v>304</v>
      </c>
      <c r="E3" s="11" t="s">
        <v>305</v>
      </c>
    </row>
    <row r="4" spans="1:9" ht="15.6" customHeight="1" x14ac:dyDescent="0.2">
      <c r="A4" s="13" t="s">
        <v>306</v>
      </c>
      <c r="B4" s="14">
        <v>127560</v>
      </c>
      <c r="C4" s="14">
        <v>102920</v>
      </c>
      <c r="D4" s="14">
        <v>102780</v>
      </c>
      <c r="E4" s="14">
        <v>130</v>
      </c>
    </row>
    <row r="5" spans="1:9" ht="15.6" customHeight="1" x14ac:dyDescent="0.2">
      <c r="A5" s="13" t="s">
        <v>307</v>
      </c>
      <c r="B5" s="14">
        <v>70</v>
      </c>
      <c r="C5" s="14">
        <v>70</v>
      </c>
      <c r="D5" s="14">
        <v>0</v>
      </c>
      <c r="E5" s="14">
        <v>70</v>
      </c>
    </row>
    <row r="6" spans="1:9" ht="15.6" customHeight="1" x14ac:dyDescent="0.2">
      <c r="A6" s="13" t="s">
        <v>308</v>
      </c>
      <c r="B6" s="14">
        <v>17620</v>
      </c>
      <c r="C6" s="14">
        <v>11560</v>
      </c>
      <c r="D6" s="14">
        <v>11540</v>
      </c>
      <c r="E6" s="14">
        <v>10</v>
      </c>
    </row>
    <row r="7" spans="1:9" ht="15.6" customHeight="1" x14ac:dyDescent="0.2">
      <c r="A7" s="13" t="s">
        <v>309</v>
      </c>
      <c r="B7" s="14">
        <v>1520</v>
      </c>
      <c r="C7" s="14">
        <v>970</v>
      </c>
      <c r="D7" s="14">
        <v>960</v>
      </c>
      <c r="E7" s="14">
        <v>10</v>
      </c>
    </row>
    <row r="8" spans="1:9" ht="15.6" customHeight="1" x14ac:dyDescent="0.2">
      <c r="A8" s="13" t="s">
        <v>310</v>
      </c>
      <c r="B8" s="14">
        <v>1300</v>
      </c>
      <c r="C8" s="14">
        <v>830</v>
      </c>
      <c r="D8" s="14">
        <v>830</v>
      </c>
      <c r="E8" s="14">
        <v>0</v>
      </c>
    </row>
    <row r="9" spans="1:9" ht="15.6" customHeight="1" x14ac:dyDescent="0.2">
      <c r="A9" s="13" t="s">
        <v>311</v>
      </c>
      <c r="B9" s="14">
        <v>107040</v>
      </c>
      <c r="C9" s="14">
        <v>89490</v>
      </c>
      <c r="D9" s="14">
        <v>89450</v>
      </c>
      <c r="E9" s="14">
        <v>40</v>
      </c>
    </row>
    <row r="10" spans="1:9" ht="15" x14ac:dyDescent="0.2">
      <c r="B10" s="14"/>
      <c r="C10" s="14"/>
      <c r="D10" s="14"/>
      <c r="E10" s="14"/>
    </row>
    <row r="11" spans="1:9" x14ac:dyDescent="0.2">
      <c r="A11" t="s">
        <v>399</v>
      </c>
    </row>
    <row r="12" spans="1:9" x14ac:dyDescent="0.2">
      <c r="A12" s="2" t="str">
        <f>HYPERLINK("#'UC General Info'!A1", "Further information on the terms used above can be found in the UC General Info tab")</f>
        <v>Further information on the terms used above can be found in the UC General Info tab</v>
      </c>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24"/>
  <sheetViews>
    <sheetView showGridLines="0" workbookViewId="0">
      <pane ySplit="3" topLeftCell="A4" activePane="bottomLeft" state="frozen"/>
      <selection pane="bottomLeft"/>
    </sheetView>
  </sheetViews>
  <sheetFormatPr defaultColWidth="11.42578125" defaultRowHeight="12.75" x14ac:dyDescent="0.2"/>
  <cols>
    <col min="1" max="1" width="20.7109375" customWidth="1"/>
    <col min="2" max="14" width="22.7109375" customWidth="1"/>
  </cols>
  <sheetData>
    <row r="1" spans="1:10" ht="15.6" customHeight="1" x14ac:dyDescent="0.25">
      <c r="A1" s="10" t="s">
        <v>395</v>
      </c>
      <c r="I1" s="2" t="str">
        <f>HYPERLINK("#'Contents'!A1", "Contents")</f>
        <v>Contents</v>
      </c>
    </row>
    <row r="2" spans="1:10" ht="15.6" customHeight="1" x14ac:dyDescent="0.25">
      <c r="A2" s="10"/>
    </row>
    <row r="3" spans="1:10" ht="30.95" customHeight="1" x14ac:dyDescent="0.2">
      <c r="A3" s="12" t="s">
        <v>312</v>
      </c>
      <c r="B3" s="11" t="s">
        <v>313</v>
      </c>
      <c r="C3" s="11" t="s">
        <v>314</v>
      </c>
      <c r="D3" s="11" t="s">
        <v>315</v>
      </c>
      <c r="E3" s="11" t="s">
        <v>316</v>
      </c>
      <c r="F3" s="11" t="s">
        <v>317</v>
      </c>
      <c r="G3" s="11" t="s">
        <v>318</v>
      </c>
      <c r="H3" s="11" t="s">
        <v>319</v>
      </c>
      <c r="I3" s="11" t="s">
        <v>320</v>
      </c>
      <c r="J3" s="11" t="s">
        <v>321</v>
      </c>
    </row>
    <row r="4" spans="1:10" ht="15.6" customHeight="1" x14ac:dyDescent="0.2">
      <c r="A4" s="13" t="s">
        <v>322</v>
      </c>
      <c r="B4" s="14">
        <v>23860</v>
      </c>
      <c r="C4" s="14">
        <v>23460</v>
      </c>
      <c r="D4" s="14">
        <v>98</v>
      </c>
      <c r="E4" s="14">
        <v>1760</v>
      </c>
      <c r="F4" s="14">
        <v>1680</v>
      </c>
      <c r="G4" s="14">
        <v>96</v>
      </c>
      <c r="H4" s="14">
        <v>25620</v>
      </c>
      <c r="I4" s="14">
        <v>25140</v>
      </c>
      <c r="J4" s="14">
        <v>98</v>
      </c>
    </row>
    <row r="5" spans="1:10" ht="15.6" customHeight="1" x14ac:dyDescent="0.2">
      <c r="A5" s="13" t="s">
        <v>323</v>
      </c>
      <c r="B5" s="14">
        <v>0</v>
      </c>
      <c r="C5" s="14">
        <v>0</v>
      </c>
      <c r="D5" s="14">
        <v>100</v>
      </c>
      <c r="E5" s="14">
        <v>0</v>
      </c>
      <c r="F5" s="14">
        <v>0</v>
      </c>
      <c r="G5" s="14">
        <v>0</v>
      </c>
      <c r="H5" s="14">
        <v>0</v>
      </c>
      <c r="I5" s="14">
        <v>0</v>
      </c>
      <c r="J5" s="14">
        <v>100</v>
      </c>
    </row>
    <row r="6" spans="1:10" ht="15.6" customHeight="1" x14ac:dyDescent="0.2">
      <c r="A6" s="13" t="s">
        <v>324</v>
      </c>
      <c r="B6" s="14">
        <v>0</v>
      </c>
      <c r="C6" s="14">
        <v>0</v>
      </c>
      <c r="D6" s="14">
        <v>0</v>
      </c>
      <c r="E6" s="14">
        <v>0</v>
      </c>
      <c r="F6" s="14">
        <v>0</v>
      </c>
      <c r="G6" s="14">
        <v>0</v>
      </c>
      <c r="H6" s="14">
        <v>0</v>
      </c>
      <c r="I6" s="14">
        <v>0</v>
      </c>
      <c r="J6" s="14">
        <v>0</v>
      </c>
    </row>
    <row r="7" spans="1:10" ht="15.6" customHeight="1" x14ac:dyDescent="0.2">
      <c r="A7" s="13" t="s">
        <v>325</v>
      </c>
      <c r="B7" s="14">
        <v>17950</v>
      </c>
      <c r="C7" s="14">
        <v>17300</v>
      </c>
      <c r="D7" s="14">
        <v>96</v>
      </c>
      <c r="E7" s="14">
        <v>1030</v>
      </c>
      <c r="F7" s="14">
        <v>980</v>
      </c>
      <c r="G7" s="14">
        <v>95</v>
      </c>
      <c r="H7" s="14">
        <v>18980</v>
      </c>
      <c r="I7" s="14">
        <v>18270</v>
      </c>
      <c r="J7" s="14">
        <v>96</v>
      </c>
    </row>
    <row r="8" spans="1:10" ht="15.6" customHeight="1" x14ac:dyDescent="0.2">
      <c r="A8" s="13" t="s">
        <v>326</v>
      </c>
      <c r="B8" s="14">
        <v>2250</v>
      </c>
      <c r="C8" s="14">
        <v>2210</v>
      </c>
      <c r="D8" s="14">
        <v>98</v>
      </c>
      <c r="E8" s="14">
        <v>750</v>
      </c>
      <c r="F8" s="14">
        <v>720</v>
      </c>
      <c r="G8" s="14">
        <v>97</v>
      </c>
      <c r="H8" s="14">
        <v>3000</v>
      </c>
      <c r="I8" s="14">
        <v>2930</v>
      </c>
      <c r="J8" s="14">
        <v>98</v>
      </c>
    </row>
    <row r="9" spans="1:10" ht="15.6" customHeight="1" x14ac:dyDescent="0.2">
      <c r="A9" s="13" t="s">
        <v>327</v>
      </c>
      <c r="B9" s="14">
        <v>1340</v>
      </c>
      <c r="C9" s="14">
        <v>1310</v>
      </c>
      <c r="D9" s="14">
        <v>98</v>
      </c>
      <c r="E9" s="14">
        <v>40</v>
      </c>
      <c r="F9" s="14">
        <v>40</v>
      </c>
      <c r="G9" s="14">
        <v>97</v>
      </c>
      <c r="H9" s="14">
        <v>1380</v>
      </c>
      <c r="I9" s="14">
        <v>1350</v>
      </c>
      <c r="J9" s="14">
        <v>98</v>
      </c>
    </row>
    <row r="10" spans="1:10" ht="15.6" customHeight="1" x14ac:dyDescent="0.2">
      <c r="A10" s="13" t="s">
        <v>328</v>
      </c>
      <c r="B10" s="14">
        <v>1340</v>
      </c>
      <c r="C10" s="14">
        <v>1020</v>
      </c>
      <c r="D10" s="14">
        <v>76</v>
      </c>
      <c r="E10" s="14">
        <v>160</v>
      </c>
      <c r="F10" s="14">
        <v>130</v>
      </c>
      <c r="G10" s="14">
        <v>80</v>
      </c>
      <c r="H10" s="14">
        <v>1500</v>
      </c>
      <c r="I10" s="14">
        <v>1150</v>
      </c>
      <c r="J10" s="14">
        <v>76</v>
      </c>
    </row>
    <row r="11" spans="1:10" ht="15.6" customHeight="1" x14ac:dyDescent="0.2">
      <c r="A11" s="13" t="s">
        <v>329</v>
      </c>
      <c r="B11" s="14">
        <v>1740</v>
      </c>
      <c r="C11" s="14">
        <v>1650</v>
      </c>
      <c r="D11" s="14">
        <v>95</v>
      </c>
      <c r="E11" s="14">
        <v>470</v>
      </c>
      <c r="F11" s="14">
        <v>450</v>
      </c>
      <c r="G11" s="14">
        <v>96</v>
      </c>
      <c r="H11" s="14">
        <v>2220</v>
      </c>
      <c r="I11" s="14">
        <v>2100</v>
      </c>
      <c r="J11" s="14">
        <v>95</v>
      </c>
    </row>
    <row r="12" spans="1:10" ht="15.6" customHeight="1" x14ac:dyDescent="0.2">
      <c r="A12" s="13" t="s">
        <v>330</v>
      </c>
      <c r="B12" s="14">
        <v>1070</v>
      </c>
      <c r="C12" s="14">
        <v>1010</v>
      </c>
      <c r="D12" s="14">
        <v>94</v>
      </c>
      <c r="E12" s="14">
        <v>20</v>
      </c>
      <c r="F12" s="14">
        <v>20</v>
      </c>
      <c r="G12" s="14">
        <v>86</v>
      </c>
      <c r="H12" s="14">
        <v>1090</v>
      </c>
      <c r="I12" s="14">
        <v>1030</v>
      </c>
      <c r="J12" s="14">
        <v>94</v>
      </c>
    </row>
    <row r="13" spans="1:10" ht="15.6" customHeight="1" x14ac:dyDescent="0.2">
      <c r="A13" s="13" t="s">
        <v>331</v>
      </c>
      <c r="B13" s="14">
        <v>670</v>
      </c>
      <c r="C13" s="14">
        <v>650</v>
      </c>
      <c r="D13" s="14">
        <v>98</v>
      </c>
      <c r="E13" s="14">
        <v>310</v>
      </c>
      <c r="F13" s="14">
        <v>290</v>
      </c>
      <c r="G13" s="14">
        <v>93</v>
      </c>
      <c r="H13" s="14">
        <v>970</v>
      </c>
      <c r="I13" s="14">
        <v>940</v>
      </c>
      <c r="J13" s="14">
        <v>96</v>
      </c>
    </row>
    <row r="14" spans="1:10" ht="15.6" customHeight="1" x14ac:dyDescent="0.2">
      <c r="A14" s="13" t="s">
        <v>332</v>
      </c>
      <c r="B14" s="14">
        <v>3890</v>
      </c>
      <c r="C14" s="14">
        <v>3860</v>
      </c>
      <c r="D14" s="14">
        <v>99</v>
      </c>
      <c r="E14" s="14">
        <v>1020</v>
      </c>
      <c r="F14" s="14">
        <v>980</v>
      </c>
      <c r="G14" s="14">
        <v>97</v>
      </c>
      <c r="H14" s="14">
        <v>4900</v>
      </c>
      <c r="I14" s="14">
        <v>4840</v>
      </c>
      <c r="J14" s="14">
        <v>99</v>
      </c>
    </row>
    <row r="15" spans="1:10" ht="15.6" customHeight="1" x14ac:dyDescent="0.2">
      <c r="A15" s="13" t="s">
        <v>333</v>
      </c>
      <c r="B15" s="14">
        <v>2530</v>
      </c>
      <c r="C15" s="14">
        <v>2450</v>
      </c>
      <c r="D15" s="14">
        <v>97</v>
      </c>
      <c r="E15" s="14">
        <v>560</v>
      </c>
      <c r="F15" s="14">
        <v>510</v>
      </c>
      <c r="G15" s="14">
        <v>91</v>
      </c>
      <c r="H15" s="14">
        <v>3090</v>
      </c>
      <c r="I15" s="14">
        <v>2960</v>
      </c>
      <c r="J15" s="14">
        <v>96</v>
      </c>
    </row>
    <row r="16" spans="1:10" ht="15.6" customHeight="1" x14ac:dyDescent="0.2">
      <c r="A16" s="13" t="s">
        <v>334</v>
      </c>
      <c r="B16" s="14">
        <v>3980</v>
      </c>
      <c r="C16" s="14">
        <v>3930</v>
      </c>
      <c r="D16" s="14">
        <v>99</v>
      </c>
      <c r="E16" s="14">
        <v>630</v>
      </c>
      <c r="F16" s="14">
        <v>610</v>
      </c>
      <c r="G16" s="14">
        <v>96</v>
      </c>
      <c r="H16" s="14">
        <v>4610</v>
      </c>
      <c r="I16" s="14">
        <v>4540</v>
      </c>
      <c r="J16" s="14">
        <v>98</v>
      </c>
    </row>
    <row r="17" spans="1:10" ht="15.6" customHeight="1" x14ac:dyDescent="0.2">
      <c r="A17" s="13" t="s">
        <v>335</v>
      </c>
      <c r="B17" s="14">
        <v>230</v>
      </c>
      <c r="C17" s="14">
        <v>230</v>
      </c>
      <c r="D17" s="14">
        <v>99</v>
      </c>
      <c r="E17" s="14">
        <v>100</v>
      </c>
      <c r="F17" s="14">
        <v>100</v>
      </c>
      <c r="G17" s="14">
        <v>97</v>
      </c>
      <c r="H17" s="14">
        <v>330</v>
      </c>
      <c r="I17" s="14">
        <v>330</v>
      </c>
      <c r="J17" s="14">
        <v>99</v>
      </c>
    </row>
    <row r="18" spans="1:10" ht="15.6" customHeight="1" x14ac:dyDescent="0.2">
      <c r="A18" s="13" t="s">
        <v>336</v>
      </c>
      <c r="B18" s="14">
        <v>540</v>
      </c>
      <c r="C18" s="14">
        <v>530</v>
      </c>
      <c r="D18" s="14">
        <v>98</v>
      </c>
      <c r="E18" s="14">
        <v>180</v>
      </c>
      <c r="F18" s="14">
        <v>170</v>
      </c>
      <c r="G18" s="14">
        <v>95</v>
      </c>
      <c r="H18" s="14">
        <v>720</v>
      </c>
      <c r="I18" s="14">
        <v>700</v>
      </c>
      <c r="J18" s="14">
        <v>97</v>
      </c>
    </row>
    <row r="19" spans="1:10" ht="15.6" customHeight="1" x14ac:dyDescent="0.2">
      <c r="A19" s="13" t="s">
        <v>337</v>
      </c>
      <c r="B19" s="14">
        <v>40</v>
      </c>
      <c r="C19" s="14">
        <v>40</v>
      </c>
      <c r="D19" s="14">
        <v>97</v>
      </c>
      <c r="E19" s="14">
        <v>20</v>
      </c>
      <c r="F19" s="14">
        <v>20</v>
      </c>
      <c r="G19" s="14">
        <v>94</v>
      </c>
      <c r="H19" s="14">
        <v>50</v>
      </c>
      <c r="I19" s="14">
        <v>50</v>
      </c>
      <c r="J19" s="14">
        <v>96</v>
      </c>
    </row>
    <row r="20" spans="1:10" ht="15.6" customHeight="1" x14ac:dyDescent="0.2">
      <c r="A20" s="13" t="s">
        <v>338</v>
      </c>
      <c r="B20" s="14">
        <v>16670</v>
      </c>
      <c r="C20" s="14">
        <v>12610</v>
      </c>
      <c r="D20" s="14">
        <v>76</v>
      </c>
      <c r="E20" s="14">
        <v>17640</v>
      </c>
      <c r="F20" s="14">
        <v>11350</v>
      </c>
      <c r="G20" s="14">
        <v>64</v>
      </c>
      <c r="H20" s="14">
        <v>34310</v>
      </c>
      <c r="I20" s="14">
        <v>23960</v>
      </c>
      <c r="J20" s="14">
        <v>70</v>
      </c>
    </row>
    <row r="21" spans="1:10" ht="15.6" customHeight="1" x14ac:dyDescent="0.2">
      <c r="A21" s="13" t="s">
        <v>171</v>
      </c>
      <c r="B21" s="14">
        <v>0</v>
      </c>
      <c r="C21" s="14">
        <v>0</v>
      </c>
      <c r="D21" s="14">
        <v>0</v>
      </c>
      <c r="E21" s="14">
        <v>0</v>
      </c>
      <c r="F21" s="14">
        <v>0</v>
      </c>
      <c r="G21" s="14">
        <v>50</v>
      </c>
      <c r="H21" s="14">
        <v>0</v>
      </c>
      <c r="I21" s="14">
        <v>0</v>
      </c>
      <c r="J21" s="14">
        <v>50</v>
      </c>
    </row>
    <row r="22" spans="1:10" ht="15.6" customHeight="1" x14ac:dyDescent="0.2">
      <c r="A22" s="13" t="s">
        <v>175</v>
      </c>
      <c r="B22" s="14">
        <v>78110</v>
      </c>
      <c r="C22" s="14">
        <v>72240</v>
      </c>
      <c r="D22" s="14">
        <v>92</v>
      </c>
      <c r="E22" s="14">
        <v>24680</v>
      </c>
      <c r="F22" s="14">
        <v>18040</v>
      </c>
      <c r="G22" s="14">
        <v>73</v>
      </c>
      <c r="H22" s="14">
        <v>102780</v>
      </c>
      <c r="I22" s="14">
        <v>90280</v>
      </c>
      <c r="J22" s="14">
        <v>88</v>
      </c>
    </row>
    <row r="23" spans="1:10" ht="15" x14ac:dyDescent="0.2">
      <c r="B23" s="14"/>
      <c r="C23" s="14"/>
      <c r="D23" s="14"/>
      <c r="E23" s="14"/>
      <c r="F23" s="14"/>
      <c r="G23" s="14"/>
      <c r="H23" s="14"/>
      <c r="I23" s="14"/>
      <c r="J23" s="14"/>
    </row>
    <row r="24" spans="1:10" x14ac:dyDescent="0.2">
      <c r="A24" t="s">
        <v>400</v>
      </c>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6" width="22.7109375" customWidth="1"/>
  </cols>
  <sheetData>
    <row r="1" spans="1:9" ht="15.6" customHeight="1" x14ac:dyDescent="0.25">
      <c r="A1" s="10" t="s">
        <v>339</v>
      </c>
      <c r="I1" s="2" t="str">
        <f>HYPERLINK("#'Contents'!A1", "Contents")</f>
        <v>Contents</v>
      </c>
    </row>
    <row r="2" spans="1:9" ht="15.6" customHeight="1" x14ac:dyDescent="0.25">
      <c r="A2" s="10"/>
    </row>
    <row r="3" spans="1:9" ht="30.95" customHeight="1" x14ac:dyDescent="0.2">
      <c r="A3" s="12" t="s">
        <v>100</v>
      </c>
      <c r="B3" s="11" t="s">
        <v>340</v>
      </c>
    </row>
    <row r="4" spans="1:9" ht="15.6" customHeight="1" x14ac:dyDescent="0.2">
      <c r="A4" s="13" t="s">
        <v>101</v>
      </c>
      <c r="B4" s="14">
        <v>3870</v>
      </c>
    </row>
    <row r="5" spans="1:9" ht="15.6" customHeight="1" x14ac:dyDescent="0.2">
      <c r="A5" s="13" t="s">
        <v>102</v>
      </c>
      <c r="B5" s="14">
        <v>4050</v>
      </c>
    </row>
    <row r="6" spans="1:9" ht="15.6" customHeight="1" x14ac:dyDescent="0.2">
      <c r="A6" s="13" t="s">
        <v>103</v>
      </c>
      <c r="B6" s="14">
        <v>4120</v>
      </c>
    </row>
    <row r="7" spans="1:9" ht="15.6" customHeight="1" x14ac:dyDescent="0.2">
      <c r="A7" s="13" t="s">
        <v>104</v>
      </c>
      <c r="B7" s="14">
        <v>4320</v>
      </c>
    </row>
    <row r="8" spans="1:9" ht="15.6" customHeight="1" x14ac:dyDescent="0.2">
      <c r="A8" s="13" t="s">
        <v>105</v>
      </c>
      <c r="B8" s="14">
        <v>4390</v>
      </c>
    </row>
    <row r="9" spans="1:9" ht="15.6" customHeight="1" x14ac:dyDescent="0.2">
      <c r="A9" s="13" t="s">
        <v>106</v>
      </c>
      <c r="B9" s="14">
        <v>4530</v>
      </c>
    </row>
    <row r="10" spans="1:9" ht="15.6" customHeight="1" x14ac:dyDescent="0.2">
      <c r="A10" s="13" t="s">
        <v>107</v>
      </c>
      <c r="B10" s="14">
        <v>4700</v>
      </c>
    </row>
    <row r="11" spans="1:9" ht="15.6" customHeight="1" x14ac:dyDescent="0.2">
      <c r="A11" s="13" t="s">
        <v>108</v>
      </c>
      <c r="B11" s="14">
        <v>4800</v>
      </c>
    </row>
    <row r="12" spans="1:9" ht="15.6" customHeight="1" x14ac:dyDescent="0.2">
      <c r="A12" s="13" t="s">
        <v>109</v>
      </c>
      <c r="B12" s="14">
        <v>4950</v>
      </c>
    </row>
    <row r="13" spans="1:9" ht="15.6" customHeight="1" x14ac:dyDescent="0.2">
      <c r="A13" s="13" t="s">
        <v>110</v>
      </c>
      <c r="B13" s="14">
        <v>5140</v>
      </c>
    </row>
    <row r="14" spans="1:9" ht="15.6" customHeight="1" x14ac:dyDescent="0.2">
      <c r="A14" s="13" t="s">
        <v>111</v>
      </c>
      <c r="B14" s="14">
        <v>5230</v>
      </c>
    </row>
    <row r="15" spans="1:9" ht="15.6" customHeight="1" x14ac:dyDescent="0.2">
      <c r="A15" s="13" t="s">
        <v>112</v>
      </c>
      <c r="B15" s="14">
        <v>5420</v>
      </c>
    </row>
    <row r="16" spans="1:9" ht="15.6" customHeight="1" x14ac:dyDescent="0.2">
      <c r="A16" s="13" t="s">
        <v>113</v>
      </c>
      <c r="B16" s="14">
        <v>5600</v>
      </c>
    </row>
    <row r="17" spans="1:2" ht="15.6" customHeight="1" x14ac:dyDescent="0.2">
      <c r="A17" s="13" t="s">
        <v>114</v>
      </c>
      <c r="B17" s="14">
        <v>5740</v>
      </c>
    </row>
    <row r="18" spans="1:2" ht="15.6" customHeight="1" x14ac:dyDescent="0.2">
      <c r="A18" s="13" t="s">
        <v>115</v>
      </c>
      <c r="B18" s="14">
        <v>5850</v>
      </c>
    </row>
    <row r="19" spans="1:2" ht="15.6" customHeight="1" x14ac:dyDescent="0.2">
      <c r="A19" s="13" t="s">
        <v>116</v>
      </c>
      <c r="B19" s="14">
        <v>6040</v>
      </c>
    </row>
    <row r="20" spans="1:2" ht="15.6" customHeight="1" x14ac:dyDescent="0.2">
      <c r="A20" s="13" t="s">
        <v>117</v>
      </c>
      <c r="B20" s="14">
        <v>6210</v>
      </c>
    </row>
    <row r="21" spans="1:2" ht="15.6" customHeight="1" x14ac:dyDescent="0.2">
      <c r="A21" s="13" t="s">
        <v>118</v>
      </c>
      <c r="B21" s="14">
        <v>6340</v>
      </c>
    </row>
    <row r="22" spans="1:2" ht="15.6" customHeight="1" x14ac:dyDescent="0.2">
      <c r="A22" s="13" t="s">
        <v>119</v>
      </c>
      <c r="B22" s="14">
        <v>6440</v>
      </c>
    </row>
    <row r="23" spans="1:2" ht="15.6" customHeight="1" x14ac:dyDescent="0.2">
      <c r="A23" s="13" t="s">
        <v>120</v>
      </c>
      <c r="B23" s="14">
        <v>6560</v>
      </c>
    </row>
    <row r="24" spans="1:2" ht="15.6" customHeight="1" x14ac:dyDescent="0.2">
      <c r="A24" s="13" t="s">
        <v>121</v>
      </c>
      <c r="B24" s="14">
        <v>6740</v>
      </c>
    </row>
    <row r="25" spans="1:2" ht="15.6" customHeight="1" x14ac:dyDescent="0.2">
      <c r="A25" s="13" t="s">
        <v>122</v>
      </c>
      <c r="B25" s="14">
        <v>6910</v>
      </c>
    </row>
    <row r="26" spans="1:2" ht="15.6" customHeight="1" x14ac:dyDescent="0.2">
      <c r="A26" s="13" t="s">
        <v>123</v>
      </c>
      <c r="B26" s="14">
        <v>6960</v>
      </c>
    </row>
    <row r="27" spans="1:2" ht="15.6" customHeight="1" x14ac:dyDescent="0.2">
      <c r="A27" s="13" t="s">
        <v>124</v>
      </c>
      <c r="B27" s="14">
        <v>7180</v>
      </c>
    </row>
    <row r="28" spans="1:2" ht="15.6" customHeight="1" x14ac:dyDescent="0.2">
      <c r="A28" s="13" t="s">
        <v>125</v>
      </c>
      <c r="B28" s="14">
        <v>7330</v>
      </c>
    </row>
    <row r="29" spans="1:2" ht="15.6" customHeight="1" x14ac:dyDescent="0.2">
      <c r="A29" s="13" t="s">
        <v>126</v>
      </c>
      <c r="B29" s="14">
        <v>7410</v>
      </c>
    </row>
    <row r="30" spans="1:2" ht="15.6" customHeight="1" x14ac:dyDescent="0.2">
      <c r="A30" s="13" t="s">
        <v>127</v>
      </c>
      <c r="B30" s="14">
        <v>7580</v>
      </c>
    </row>
    <row r="31" spans="1:2" ht="15.6" customHeight="1" x14ac:dyDescent="0.2">
      <c r="A31" s="13" t="s">
        <v>128</v>
      </c>
      <c r="B31" s="14">
        <v>7760</v>
      </c>
    </row>
    <row r="32" spans="1:2" ht="15.6" customHeight="1" x14ac:dyDescent="0.2">
      <c r="A32" s="13" t="s">
        <v>129</v>
      </c>
      <c r="B32" s="14">
        <v>7950</v>
      </c>
    </row>
    <row r="33" spans="1:2" ht="15.6" customHeight="1" x14ac:dyDescent="0.2">
      <c r="A33" s="13" t="s">
        <v>130</v>
      </c>
      <c r="B33" s="14">
        <v>8080</v>
      </c>
    </row>
    <row r="34" spans="1:2" ht="15.6" customHeight="1" x14ac:dyDescent="0.2">
      <c r="A34" s="13" t="s">
        <v>131</v>
      </c>
      <c r="B34" s="14">
        <v>8240</v>
      </c>
    </row>
    <row r="35" spans="1:2" ht="15.6" customHeight="1" x14ac:dyDescent="0.2">
      <c r="A35" s="13" t="s">
        <v>132</v>
      </c>
      <c r="B35" s="14">
        <v>8390</v>
      </c>
    </row>
    <row r="36" spans="1:2" ht="15.6" customHeight="1" x14ac:dyDescent="0.2">
      <c r="A36" s="13" t="s">
        <v>133</v>
      </c>
      <c r="B36" s="14">
        <v>8790</v>
      </c>
    </row>
    <row r="37" spans="1:2" ht="15.6" customHeight="1" x14ac:dyDescent="0.2">
      <c r="A37" s="13" t="s">
        <v>134</v>
      </c>
      <c r="B37" s="14">
        <v>9210</v>
      </c>
    </row>
    <row r="38" spans="1:2" ht="15.6" customHeight="1" x14ac:dyDescent="0.2">
      <c r="A38" s="13" t="s">
        <v>135</v>
      </c>
      <c r="B38" s="14">
        <v>9630</v>
      </c>
    </row>
    <row r="39" spans="1:2" ht="15.6" customHeight="1" x14ac:dyDescent="0.2">
      <c r="A39" s="13" t="s">
        <v>136</v>
      </c>
      <c r="B39" s="14">
        <v>10100</v>
      </c>
    </row>
    <row r="40" spans="1:2" ht="15.6" customHeight="1" x14ac:dyDescent="0.2">
      <c r="A40" s="13" t="s">
        <v>137</v>
      </c>
      <c r="B40" s="14">
        <v>10540</v>
      </c>
    </row>
    <row r="41" spans="1:2" ht="15.6" customHeight="1" x14ac:dyDescent="0.2">
      <c r="A41" s="13" t="s">
        <v>138</v>
      </c>
      <c r="B41" s="14">
        <v>10830</v>
      </c>
    </row>
    <row r="42" spans="1:2" ht="15.6" customHeight="1" x14ac:dyDescent="0.2">
      <c r="A42" s="13" t="s">
        <v>139</v>
      </c>
      <c r="B42" s="14">
        <v>11240</v>
      </c>
    </row>
    <row r="43" spans="1:2" ht="15.6" customHeight="1" x14ac:dyDescent="0.2">
      <c r="A43" s="13" t="s">
        <v>140</v>
      </c>
      <c r="B43" s="14">
        <v>11590</v>
      </c>
    </row>
    <row r="44" spans="1:2" ht="15.6" customHeight="1" x14ac:dyDescent="0.2">
      <c r="A44" s="13" t="s">
        <v>141</v>
      </c>
      <c r="B44" s="14">
        <v>12260</v>
      </c>
    </row>
    <row r="45" spans="1:2" ht="15.6" customHeight="1" x14ac:dyDescent="0.2">
      <c r="A45" s="13" t="s">
        <v>142</v>
      </c>
      <c r="B45" s="14">
        <v>12910</v>
      </c>
    </row>
    <row r="46" spans="1:2" ht="15.6" customHeight="1" x14ac:dyDescent="0.2">
      <c r="A46" s="13" t="s">
        <v>143</v>
      </c>
      <c r="B46" s="14">
        <v>13260</v>
      </c>
    </row>
    <row r="47" spans="1:2" ht="15.6" customHeight="1" x14ac:dyDescent="0.2">
      <c r="A47" s="13" t="s">
        <v>144</v>
      </c>
      <c r="B47" s="14">
        <v>13410</v>
      </c>
    </row>
    <row r="48" spans="1:2" ht="15.6" customHeight="1" x14ac:dyDescent="0.2">
      <c r="A48" s="13" t="s">
        <v>145</v>
      </c>
      <c r="B48" s="14">
        <v>13660</v>
      </c>
    </row>
    <row r="49" spans="1:2" ht="15.6" customHeight="1" x14ac:dyDescent="0.2">
      <c r="A49" s="13" t="s">
        <v>146</v>
      </c>
      <c r="B49" s="14">
        <v>13890</v>
      </c>
    </row>
    <row r="50" spans="1:2" ht="15.6" customHeight="1" x14ac:dyDescent="0.2">
      <c r="A50" s="13" t="s">
        <v>147</v>
      </c>
      <c r="B50" s="14">
        <v>13540</v>
      </c>
    </row>
    <row r="51" spans="1:2" ht="15.6" customHeight="1" x14ac:dyDescent="0.2">
      <c r="A51" s="13" t="s">
        <v>148</v>
      </c>
      <c r="B51" s="14">
        <v>13650</v>
      </c>
    </row>
    <row r="52" spans="1:2" ht="15.6" customHeight="1" x14ac:dyDescent="0.2">
      <c r="A52" s="13" t="s">
        <v>149</v>
      </c>
      <c r="B52" s="14">
        <v>13630</v>
      </c>
    </row>
    <row r="53" spans="1:2" ht="15.6" customHeight="1" x14ac:dyDescent="0.2">
      <c r="A53" s="13" t="s">
        <v>150</v>
      </c>
      <c r="B53" s="14">
        <v>13720</v>
      </c>
    </row>
    <row r="54" spans="1:2" ht="15.6" customHeight="1" x14ac:dyDescent="0.2">
      <c r="A54" s="13" t="s">
        <v>151</v>
      </c>
      <c r="B54" s="14">
        <v>13690</v>
      </c>
    </row>
    <row r="55" spans="1:2" ht="15.6" customHeight="1" x14ac:dyDescent="0.2">
      <c r="A55" s="13" t="s">
        <v>152</v>
      </c>
      <c r="B55" s="14">
        <v>13760</v>
      </c>
    </row>
    <row r="56" spans="1:2" ht="15.6" customHeight="1" x14ac:dyDescent="0.2">
      <c r="A56" s="13" t="s">
        <v>153</v>
      </c>
      <c r="B56" s="14">
        <v>13770</v>
      </c>
    </row>
    <row r="57" spans="1:2" ht="15.6" customHeight="1" x14ac:dyDescent="0.2">
      <c r="A57" s="13" t="s">
        <v>154</v>
      </c>
      <c r="B57" s="14">
        <v>13660</v>
      </c>
    </row>
    <row r="58" spans="1:2" ht="15.6" customHeight="1" x14ac:dyDescent="0.2">
      <c r="A58" s="13" t="s">
        <v>155</v>
      </c>
      <c r="B58" s="14">
        <v>13690</v>
      </c>
    </row>
    <row r="59" spans="1:2" ht="15.6" customHeight="1" x14ac:dyDescent="0.2">
      <c r="A59" s="13" t="s">
        <v>156</v>
      </c>
      <c r="B59" s="14">
        <v>13690</v>
      </c>
    </row>
    <row r="60" spans="1:2" ht="15.6" customHeight="1" x14ac:dyDescent="0.2">
      <c r="A60" s="13" t="s">
        <v>157</v>
      </c>
      <c r="B60" s="14">
        <v>13660</v>
      </c>
    </row>
    <row r="61" spans="1:2" ht="15.6" customHeight="1" x14ac:dyDescent="0.2">
      <c r="A61" s="13" t="s">
        <v>158</v>
      </c>
      <c r="B61" s="14">
        <v>13700</v>
      </c>
    </row>
    <row r="62" spans="1:2" ht="15.6" customHeight="1" x14ac:dyDescent="0.2">
      <c r="A62" s="13" t="s">
        <v>159</v>
      </c>
      <c r="B62" s="14">
        <v>13700</v>
      </c>
    </row>
    <row r="63" spans="1:2" ht="15.6" customHeight="1" x14ac:dyDescent="0.2">
      <c r="A63" s="13" t="s">
        <v>160</v>
      </c>
      <c r="B63" s="14">
        <v>2890</v>
      </c>
    </row>
    <row r="64" spans="1:2" ht="15.6" customHeight="1" x14ac:dyDescent="0.2">
      <c r="A64" s="13" t="s">
        <v>59</v>
      </c>
      <c r="B64" s="14">
        <v>430</v>
      </c>
    </row>
    <row r="65" spans="2:2" ht="15" x14ac:dyDescent="0.2">
      <c r="B65" s="14"/>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7" width="22.7109375" customWidth="1"/>
  </cols>
  <sheetData>
    <row r="1" spans="1:9" ht="15.6" customHeight="1" x14ac:dyDescent="0.25">
      <c r="A1" s="10" t="s">
        <v>341</v>
      </c>
      <c r="I1" s="2" t="str">
        <f>HYPERLINK("#'Contents'!A1", "Contents")</f>
        <v>Contents</v>
      </c>
    </row>
    <row r="2" spans="1:9" ht="15.6" customHeight="1" x14ac:dyDescent="0.25">
      <c r="A2" s="10"/>
    </row>
    <row r="3" spans="1:9" ht="62.1" customHeight="1" x14ac:dyDescent="0.2">
      <c r="A3" s="12" t="s">
        <v>100</v>
      </c>
      <c r="B3" s="11" t="s">
        <v>342</v>
      </c>
      <c r="C3" s="11" t="s">
        <v>343</v>
      </c>
    </row>
    <row r="4" spans="1:9" ht="15.6" customHeight="1" x14ac:dyDescent="0.2">
      <c r="A4" s="13" t="s">
        <v>101</v>
      </c>
      <c r="B4" s="14">
        <v>13400</v>
      </c>
      <c r="C4" s="14">
        <v>4370</v>
      </c>
    </row>
    <row r="5" spans="1:9" ht="15.6" customHeight="1" x14ac:dyDescent="0.2">
      <c r="A5" s="13" t="s">
        <v>102</v>
      </c>
      <c r="B5" s="14">
        <v>13990</v>
      </c>
      <c r="C5" s="14">
        <v>4570</v>
      </c>
    </row>
    <row r="6" spans="1:9" ht="15.6" customHeight="1" x14ac:dyDescent="0.2">
      <c r="A6" s="13" t="s">
        <v>103</v>
      </c>
      <c r="B6" s="14">
        <v>14210</v>
      </c>
      <c r="C6" s="14">
        <v>4650</v>
      </c>
    </row>
    <row r="7" spans="1:9" ht="15.6" customHeight="1" x14ac:dyDescent="0.2">
      <c r="A7" s="13" t="s">
        <v>104</v>
      </c>
      <c r="B7" s="14">
        <v>14910</v>
      </c>
      <c r="C7" s="14">
        <v>4920</v>
      </c>
    </row>
    <row r="8" spans="1:9" ht="15.6" customHeight="1" x14ac:dyDescent="0.2">
      <c r="A8" s="13" t="s">
        <v>105</v>
      </c>
      <c r="B8" s="14">
        <v>15160</v>
      </c>
      <c r="C8" s="14">
        <v>5020</v>
      </c>
    </row>
    <row r="9" spans="1:9" ht="15.6" customHeight="1" x14ac:dyDescent="0.2">
      <c r="A9" s="13" t="s">
        <v>106</v>
      </c>
      <c r="B9" s="14">
        <v>15650</v>
      </c>
      <c r="C9" s="14">
        <v>5180</v>
      </c>
    </row>
    <row r="10" spans="1:9" ht="15.6" customHeight="1" x14ac:dyDescent="0.2">
      <c r="A10" s="13" t="s">
        <v>107</v>
      </c>
      <c r="B10" s="14">
        <v>16230</v>
      </c>
      <c r="C10" s="14">
        <v>5380</v>
      </c>
    </row>
    <row r="11" spans="1:9" ht="15.6" customHeight="1" x14ac:dyDescent="0.2">
      <c r="A11" s="13" t="s">
        <v>108</v>
      </c>
      <c r="B11" s="14">
        <v>16560</v>
      </c>
      <c r="C11" s="14">
        <v>5510</v>
      </c>
    </row>
    <row r="12" spans="1:9" ht="15.6" customHeight="1" x14ac:dyDescent="0.2">
      <c r="A12" s="13" t="s">
        <v>109</v>
      </c>
      <c r="B12" s="14">
        <v>17090</v>
      </c>
      <c r="C12" s="14">
        <v>5700</v>
      </c>
    </row>
    <row r="13" spans="1:9" ht="15.6" customHeight="1" x14ac:dyDescent="0.2">
      <c r="A13" s="13" t="s">
        <v>110</v>
      </c>
      <c r="B13" s="14">
        <v>17710</v>
      </c>
      <c r="C13" s="14">
        <v>5930</v>
      </c>
    </row>
    <row r="14" spans="1:9" ht="15.6" customHeight="1" x14ac:dyDescent="0.2">
      <c r="A14" s="13" t="s">
        <v>111</v>
      </c>
      <c r="B14" s="14">
        <v>18090</v>
      </c>
      <c r="C14" s="14">
        <v>6070</v>
      </c>
    </row>
    <row r="15" spans="1:9" ht="15.6" customHeight="1" x14ac:dyDescent="0.2">
      <c r="A15" s="13" t="s">
        <v>112</v>
      </c>
      <c r="B15" s="14">
        <v>18720</v>
      </c>
      <c r="C15" s="14">
        <v>6280</v>
      </c>
    </row>
    <row r="16" spans="1:9" ht="15.6" customHeight="1" x14ac:dyDescent="0.2">
      <c r="A16" s="13" t="s">
        <v>113</v>
      </c>
      <c r="B16" s="14">
        <v>19330</v>
      </c>
      <c r="C16" s="14">
        <v>6500</v>
      </c>
    </row>
    <row r="17" spans="1:3" ht="15.6" customHeight="1" x14ac:dyDescent="0.2">
      <c r="A17" s="13" t="s">
        <v>114</v>
      </c>
      <c r="B17" s="14">
        <v>19800</v>
      </c>
      <c r="C17" s="14">
        <v>6680</v>
      </c>
    </row>
    <row r="18" spans="1:3" ht="15.6" customHeight="1" x14ac:dyDescent="0.2">
      <c r="A18" s="13" t="s">
        <v>115</v>
      </c>
      <c r="B18" s="14">
        <v>20180</v>
      </c>
      <c r="C18" s="14">
        <v>6800</v>
      </c>
    </row>
    <row r="19" spans="1:3" ht="15.6" customHeight="1" x14ac:dyDescent="0.2">
      <c r="A19" s="13" t="s">
        <v>116</v>
      </c>
      <c r="B19" s="14">
        <v>20830</v>
      </c>
      <c r="C19" s="14">
        <v>7100</v>
      </c>
    </row>
    <row r="20" spans="1:3" ht="15.6" customHeight="1" x14ac:dyDescent="0.2">
      <c r="A20" s="13" t="s">
        <v>117</v>
      </c>
      <c r="B20" s="14">
        <v>21420</v>
      </c>
      <c r="C20" s="14">
        <v>7320</v>
      </c>
    </row>
    <row r="21" spans="1:3" ht="15.6" customHeight="1" x14ac:dyDescent="0.2">
      <c r="A21" s="13" t="s">
        <v>118</v>
      </c>
      <c r="B21" s="14">
        <v>21890</v>
      </c>
      <c r="C21" s="14">
        <v>7480</v>
      </c>
    </row>
    <row r="22" spans="1:3" ht="15.6" customHeight="1" x14ac:dyDescent="0.2">
      <c r="A22" s="13" t="s">
        <v>119</v>
      </c>
      <c r="B22" s="14">
        <v>22230</v>
      </c>
      <c r="C22" s="14">
        <v>7610</v>
      </c>
    </row>
    <row r="23" spans="1:3" ht="15.6" customHeight="1" x14ac:dyDescent="0.2">
      <c r="A23" s="13" t="s">
        <v>120</v>
      </c>
      <c r="B23" s="14">
        <v>22650</v>
      </c>
      <c r="C23" s="14">
        <v>7780</v>
      </c>
    </row>
    <row r="24" spans="1:3" ht="15.6" customHeight="1" x14ac:dyDescent="0.2">
      <c r="A24" s="13" t="s">
        <v>121</v>
      </c>
      <c r="B24" s="14">
        <v>23250</v>
      </c>
      <c r="C24" s="14">
        <v>7990</v>
      </c>
    </row>
    <row r="25" spans="1:3" ht="15.6" customHeight="1" x14ac:dyDescent="0.2">
      <c r="A25" s="13" t="s">
        <v>122</v>
      </c>
      <c r="B25" s="14">
        <v>23840</v>
      </c>
      <c r="C25" s="14">
        <v>8190</v>
      </c>
    </row>
    <row r="26" spans="1:3" ht="15.6" customHeight="1" x14ac:dyDescent="0.2">
      <c r="A26" s="13" t="s">
        <v>123</v>
      </c>
      <c r="B26" s="14">
        <v>24010</v>
      </c>
      <c r="C26" s="14">
        <v>8250</v>
      </c>
    </row>
    <row r="27" spans="1:3" ht="15.6" customHeight="1" x14ac:dyDescent="0.2">
      <c r="A27" s="13" t="s">
        <v>124</v>
      </c>
      <c r="B27" s="14">
        <v>24720</v>
      </c>
      <c r="C27" s="14">
        <v>8490</v>
      </c>
    </row>
    <row r="28" spans="1:3" ht="15.6" customHeight="1" x14ac:dyDescent="0.2">
      <c r="A28" s="13" t="s">
        <v>125</v>
      </c>
      <c r="B28" s="14">
        <v>25240</v>
      </c>
      <c r="C28" s="14">
        <v>8680</v>
      </c>
    </row>
    <row r="29" spans="1:3" ht="15.6" customHeight="1" x14ac:dyDescent="0.2">
      <c r="A29" s="13" t="s">
        <v>126</v>
      </c>
      <c r="B29" s="14">
        <v>25530</v>
      </c>
      <c r="C29" s="14">
        <v>8790</v>
      </c>
    </row>
    <row r="30" spans="1:3" ht="15.6" customHeight="1" x14ac:dyDescent="0.2">
      <c r="A30" s="13" t="s">
        <v>127</v>
      </c>
      <c r="B30" s="14">
        <v>26130</v>
      </c>
      <c r="C30" s="14">
        <v>9000</v>
      </c>
    </row>
    <row r="31" spans="1:3" ht="15.6" customHeight="1" x14ac:dyDescent="0.2">
      <c r="A31" s="13" t="s">
        <v>128</v>
      </c>
      <c r="B31" s="14">
        <v>26700</v>
      </c>
      <c r="C31" s="14">
        <v>9330</v>
      </c>
    </row>
    <row r="32" spans="1:3" ht="15.6" customHeight="1" x14ac:dyDescent="0.2">
      <c r="A32" s="13" t="s">
        <v>129</v>
      </c>
      <c r="B32" s="14">
        <v>27360</v>
      </c>
      <c r="C32" s="14">
        <v>9570</v>
      </c>
    </row>
    <row r="33" spans="1:3" ht="15.6" customHeight="1" x14ac:dyDescent="0.2">
      <c r="A33" s="13" t="s">
        <v>130</v>
      </c>
      <c r="B33" s="14">
        <v>27850</v>
      </c>
      <c r="C33" s="14">
        <v>9740</v>
      </c>
    </row>
    <row r="34" spans="1:3" ht="15.6" customHeight="1" x14ac:dyDescent="0.2">
      <c r="A34" s="13" t="s">
        <v>131</v>
      </c>
      <c r="B34" s="14">
        <v>28390</v>
      </c>
      <c r="C34" s="14">
        <v>9940</v>
      </c>
    </row>
    <row r="35" spans="1:3" ht="15.6" customHeight="1" x14ac:dyDescent="0.2">
      <c r="A35" s="13" t="s">
        <v>132</v>
      </c>
      <c r="B35" s="14">
        <v>28900</v>
      </c>
      <c r="C35" s="14">
        <v>10130</v>
      </c>
    </row>
    <row r="36" spans="1:3" ht="15.6" customHeight="1" x14ac:dyDescent="0.2">
      <c r="A36" s="13" t="s">
        <v>133</v>
      </c>
      <c r="B36" s="14">
        <v>30280</v>
      </c>
      <c r="C36" s="14">
        <v>10610</v>
      </c>
    </row>
    <row r="37" spans="1:3" ht="15.6" customHeight="1" x14ac:dyDescent="0.2">
      <c r="A37" s="13" t="s">
        <v>134</v>
      </c>
      <c r="B37" s="14">
        <v>31740</v>
      </c>
      <c r="C37" s="14">
        <v>11150</v>
      </c>
    </row>
    <row r="38" spans="1:3" ht="15.6" customHeight="1" x14ac:dyDescent="0.2">
      <c r="A38" s="13" t="s">
        <v>135</v>
      </c>
      <c r="B38" s="14">
        <v>33200</v>
      </c>
      <c r="C38" s="14">
        <v>11630</v>
      </c>
    </row>
    <row r="39" spans="1:3" ht="15.6" customHeight="1" x14ac:dyDescent="0.2">
      <c r="A39" s="13" t="s">
        <v>136</v>
      </c>
      <c r="B39" s="14">
        <v>34870</v>
      </c>
      <c r="C39" s="14">
        <v>12230</v>
      </c>
    </row>
    <row r="40" spans="1:3" ht="15.6" customHeight="1" x14ac:dyDescent="0.2">
      <c r="A40" s="13" t="s">
        <v>137</v>
      </c>
      <c r="B40" s="14">
        <v>36530</v>
      </c>
      <c r="C40" s="14">
        <v>12830</v>
      </c>
    </row>
    <row r="41" spans="1:3" ht="15.6" customHeight="1" x14ac:dyDescent="0.2">
      <c r="A41" s="13" t="s">
        <v>138</v>
      </c>
      <c r="B41" s="14">
        <v>37590</v>
      </c>
      <c r="C41" s="14">
        <v>13230</v>
      </c>
    </row>
    <row r="42" spans="1:3" ht="15.6" customHeight="1" x14ac:dyDescent="0.2">
      <c r="A42" s="13" t="s">
        <v>139</v>
      </c>
      <c r="B42" s="14">
        <v>38980</v>
      </c>
      <c r="C42" s="14">
        <v>13710</v>
      </c>
    </row>
    <row r="43" spans="1:3" ht="15.6" customHeight="1" x14ac:dyDescent="0.2">
      <c r="A43" s="13" t="s">
        <v>140</v>
      </c>
      <c r="B43" s="14">
        <v>40220</v>
      </c>
      <c r="C43" s="14">
        <v>14370</v>
      </c>
    </row>
    <row r="44" spans="1:3" ht="15.6" customHeight="1" x14ac:dyDescent="0.2">
      <c r="A44" s="13" t="s">
        <v>141</v>
      </c>
      <c r="B44" s="14">
        <v>42670</v>
      </c>
      <c r="C44" s="14">
        <v>15250</v>
      </c>
    </row>
    <row r="45" spans="1:3" ht="15.6" customHeight="1" x14ac:dyDescent="0.2">
      <c r="A45" s="13" t="s">
        <v>142</v>
      </c>
      <c r="B45" s="14">
        <v>45120</v>
      </c>
      <c r="C45" s="14">
        <v>16100</v>
      </c>
    </row>
    <row r="46" spans="1:3" ht="15.6" customHeight="1" x14ac:dyDescent="0.2">
      <c r="A46" s="13" t="s">
        <v>143</v>
      </c>
      <c r="B46" s="14">
        <v>46380</v>
      </c>
      <c r="C46" s="14">
        <v>16570</v>
      </c>
    </row>
    <row r="47" spans="1:3" ht="15.6" customHeight="1" x14ac:dyDescent="0.2">
      <c r="A47" s="13" t="s">
        <v>144</v>
      </c>
      <c r="B47" s="14">
        <v>46920</v>
      </c>
      <c r="C47" s="14">
        <v>16780</v>
      </c>
    </row>
    <row r="48" spans="1:3" ht="15.6" customHeight="1" x14ac:dyDescent="0.2">
      <c r="A48" s="13" t="s">
        <v>145</v>
      </c>
      <c r="B48" s="14">
        <v>47850</v>
      </c>
      <c r="C48" s="14">
        <v>17140</v>
      </c>
    </row>
    <row r="49" spans="1:3" ht="15.6" customHeight="1" x14ac:dyDescent="0.2">
      <c r="A49" s="13" t="s">
        <v>146</v>
      </c>
      <c r="B49" s="14">
        <v>48700</v>
      </c>
      <c r="C49" s="14">
        <v>17460</v>
      </c>
    </row>
    <row r="50" spans="1:3" ht="15.6" customHeight="1" x14ac:dyDescent="0.2">
      <c r="A50" s="13" t="s">
        <v>147</v>
      </c>
      <c r="B50" s="14">
        <v>47520</v>
      </c>
      <c r="C50" s="14">
        <v>17080</v>
      </c>
    </row>
    <row r="51" spans="1:3" ht="15.6" customHeight="1" x14ac:dyDescent="0.2">
      <c r="A51" s="13" t="s">
        <v>148</v>
      </c>
      <c r="B51" s="14">
        <v>47820</v>
      </c>
      <c r="C51" s="14">
        <v>17200</v>
      </c>
    </row>
    <row r="52" spans="1:3" ht="15.6" customHeight="1" x14ac:dyDescent="0.2">
      <c r="A52" s="13" t="s">
        <v>149</v>
      </c>
      <c r="B52" s="14">
        <v>47730</v>
      </c>
      <c r="C52" s="14">
        <v>17210</v>
      </c>
    </row>
    <row r="53" spans="1:3" ht="15.6" customHeight="1" x14ac:dyDescent="0.2">
      <c r="A53" s="13" t="s">
        <v>150</v>
      </c>
      <c r="B53" s="14">
        <v>48000</v>
      </c>
      <c r="C53" s="14">
        <v>17320</v>
      </c>
    </row>
    <row r="54" spans="1:3" ht="15.6" customHeight="1" x14ac:dyDescent="0.2">
      <c r="A54" s="13" t="s">
        <v>151</v>
      </c>
      <c r="B54" s="14">
        <v>47820</v>
      </c>
      <c r="C54" s="14">
        <v>17280</v>
      </c>
    </row>
    <row r="55" spans="1:3" ht="15.6" customHeight="1" x14ac:dyDescent="0.2">
      <c r="A55" s="13" t="s">
        <v>152</v>
      </c>
      <c r="B55" s="14">
        <v>48000</v>
      </c>
      <c r="C55" s="14">
        <v>17560</v>
      </c>
    </row>
    <row r="56" spans="1:3" ht="15.6" customHeight="1" x14ac:dyDescent="0.2">
      <c r="A56" s="13" t="s">
        <v>153</v>
      </c>
      <c r="B56" s="14">
        <v>47980</v>
      </c>
      <c r="C56" s="14">
        <v>17530</v>
      </c>
    </row>
    <row r="57" spans="1:3" ht="15.6" customHeight="1" x14ac:dyDescent="0.2">
      <c r="A57" s="13" t="s">
        <v>154</v>
      </c>
      <c r="B57" s="14">
        <v>47540</v>
      </c>
      <c r="C57" s="14">
        <v>17380</v>
      </c>
    </row>
    <row r="58" spans="1:3" ht="15.6" customHeight="1" x14ac:dyDescent="0.2">
      <c r="A58" s="13" t="s">
        <v>155</v>
      </c>
      <c r="B58" s="14">
        <v>47640</v>
      </c>
      <c r="C58" s="14">
        <v>17430</v>
      </c>
    </row>
    <row r="59" spans="1:3" ht="15.6" customHeight="1" x14ac:dyDescent="0.2">
      <c r="A59" s="13" t="s">
        <v>156</v>
      </c>
      <c r="B59" s="14">
        <v>47580</v>
      </c>
      <c r="C59" s="14">
        <v>17410</v>
      </c>
    </row>
    <row r="60" spans="1:3" ht="15.6" customHeight="1" x14ac:dyDescent="0.2">
      <c r="A60" s="13" t="s">
        <v>157</v>
      </c>
      <c r="B60" s="14">
        <v>47460</v>
      </c>
      <c r="C60" s="14">
        <v>17380</v>
      </c>
    </row>
    <row r="61" spans="1:3" ht="15.6" customHeight="1" x14ac:dyDescent="0.2">
      <c r="A61" s="13" t="s">
        <v>158</v>
      </c>
      <c r="B61" s="14">
        <v>47580</v>
      </c>
      <c r="C61" s="14">
        <v>17450</v>
      </c>
    </row>
    <row r="62" spans="1:3" ht="15.6" customHeight="1" x14ac:dyDescent="0.2">
      <c r="A62" s="13" t="s">
        <v>159</v>
      </c>
      <c r="B62" s="14">
        <v>47570</v>
      </c>
      <c r="C62" s="14">
        <v>17470</v>
      </c>
    </row>
    <row r="63" spans="1:3" ht="15.6" customHeight="1" x14ac:dyDescent="0.2">
      <c r="A63" s="13" t="s">
        <v>160</v>
      </c>
      <c r="B63" s="14">
        <v>10160</v>
      </c>
      <c r="C63" s="14">
        <v>3580</v>
      </c>
    </row>
    <row r="64" spans="1:3" ht="15.6" customHeight="1" x14ac:dyDescent="0.2">
      <c r="A64" s="13" t="s">
        <v>59</v>
      </c>
      <c r="B64" s="14">
        <v>1690</v>
      </c>
      <c r="C64" s="14">
        <v>520</v>
      </c>
    </row>
    <row r="65" spans="2:3" ht="15" x14ac:dyDescent="0.2">
      <c r="B65" s="14"/>
      <c r="C65" s="14"/>
    </row>
  </sheetData>
  <pageMargins left="0.7" right="0.7" top="0.75" bottom="0.75" header="0.3" footer="0.3"/>
  <pageSetup paperSize="9" orientation="portrait" horizontalDpi="300" verticalDpi="300"/>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3"/>
  <sheetViews>
    <sheetView showGridLines="0" workbookViewId="0">
      <pane ySplit="3" topLeftCell="A4" activePane="bottomLeft" state="frozen"/>
      <selection pane="bottomLeft"/>
    </sheetView>
  </sheetViews>
  <sheetFormatPr defaultColWidth="11.42578125" defaultRowHeight="12.75" x14ac:dyDescent="0.2"/>
  <cols>
    <col min="1" max="1" width="24.7109375" customWidth="1"/>
    <col min="2" max="8" width="22.7109375" customWidth="1"/>
  </cols>
  <sheetData>
    <row r="1" spans="1:9" ht="15.6" customHeight="1" x14ac:dyDescent="0.25">
      <c r="A1" s="10" t="s">
        <v>397</v>
      </c>
      <c r="I1" s="2" t="str">
        <f>HYPERLINK("#'Contents'!A1", "Contents")</f>
        <v>Contents</v>
      </c>
    </row>
    <row r="2" spans="1:9" ht="15.6" customHeight="1" x14ac:dyDescent="0.25">
      <c r="A2" s="10"/>
    </row>
    <row r="3" spans="1:9" ht="80.099999999999994" customHeight="1" x14ac:dyDescent="0.2">
      <c r="A3" s="12" t="s">
        <v>344</v>
      </c>
      <c r="B3" s="11" t="s">
        <v>345</v>
      </c>
      <c r="C3" s="11" t="s">
        <v>346</v>
      </c>
      <c r="D3" s="11" t="s">
        <v>347</v>
      </c>
    </row>
    <row r="4" spans="1:9" ht="15.6" customHeight="1" x14ac:dyDescent="0.2">
      <c r="A4" s="13" t="s">
        <v>92</v>
      </c>
      <c r="B4" s="14">
        <v>8660</v>
      </c>
      <c r="C4" s="14">
        <v>4070</v>
      </c>
      <c r="D4" s="15">
        <v>118</v>
      </c>
    </row>
    <row r="5" spans="1:9" ht="15.6" customHeight="1" x14ac:dyDescent="0.2">
      <c r="A5" s="13" t="s">
        <v>348</v>
      </c>
      <c r="B5" s="14">
        <v>6140</v>
      </c>
      <c r="C5" s="14">
        <v>4200</v>
      </c>
      <c r="D5" s="15">
        <v>119</v>
      </c>
    </row>
    <row r="6" spans="1:9" ht="15.6" customHeight="1" x14ac:dyDescent="0.2">
      <c r="A6" s="13" t="s">
        <v>349</v>
      </c>
      <c r="B6" s="14">
        <v>9060</v>
      </c>
      <c r="C6" s="14">
        <v>6570</v>
      </c>
      <c r="D6" s="15">
        <v>129</v>
      </c>
    </row>
    <row r="7" spans="1:9" ht="15.6" customHeight="1" x14ac:dyDescent="0.2">
      <c r="A7" s="13" t="s">
        <v>350</v>
      </c>
      <c r="B7" s="14">
        <v>2630</v>
      </c>
      <c r="C7" s="14">
        <v>1390</v>
      </c>
      <c r="D7" s="15">
        <v>95</v>
      </c>
    </row>
    <row r="8" spans="1:9" ht="15.6" customHeight="1" x14ac:dyDescent="0.2">
      <c r="A8" s="13" t="s">
        <v>351</v>
      </c>
      <c r="B8" s="14">
        <v>6380</v>
      </c>
      <c r="C8" s="14">
        <v>4380</v>
      </c>
      <c r="D8" s="15">
        <v>93</v>
      </c>
    </row>
    <row r="9" spans="1:9" ht="15.6" customHeight="1" x14ac:dyDescent="0.2">
      <c r="A9" s="13" t="s">
        <v>352</v>
      </c>
      <c r="B9" s="14">
        <v>5700</v>
      </c>
      <c r="C9" s="14">
        <v>3560</v>
      </c>
      <c r="D9" s="15">
        <v>109</v>
      </c>
    </row>
    <row r="10" spans="1:9" ht="15.6" customHeight="1" x14ac:dyDescent="0.2">
      <c r="A10" s="13" t="s">
        <v>353</v>
      </c>
      <c r="B10" s="14">
        <v>6730</v>
      </c>
      <c r="C10" s="14">
        <v>3630</v>
      </c>
      <c r="D10" s="15">
        <v>123</v>
      </c>
    </row>
    <row r="11" spans="1:9" ht="15.6" customHeight="1" x14ac:dyDescent="0.2">
      <c r="A11" s="13" t="s">
        <v>354</v>
      </c>
      <c r="B11" s="14">
        <v>4260</v>
      </c>
      <c r="C11" s="14">
        <v>3200</v>
      </c>
      <c r="D11" s="15">
        <v>107</v>
      </c>
    </row>
    <row r="12" spans="1:9" ht="15.6" customHeight="1" x14ac:dyDescent="0.2">
      <c r="A12" s="13" t="s">
        <v>355</v>
      </c>
      <c r="B12" s="14">
        <v>49570</v>
      </c>
      <c r="C12" s="14">
        <v>30990</v>
      </c>
      <c r="D12" s="15">
        <v>114</v>
      </c>
    </row>
    <row r="13" spans="1:9" ht="15" x14ac:dyDescent="0.2">
      <c r="B13" s="14"/>
      <c r="C13" s="14"/>
      <c r="D13" s="15"/>
    </row>
  </sheetData>
  <pageMargins left="0.7" right="0.7" top="0.75" bottom="0.75" header="0.3" footer="0.3"/>
  <pageSetup paperSize="9" orientation="portrait" horizontalDpi="300" verticalDpi="300"/>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8" width="22.7109375" customWidth="1"/>
  </cols>
  <sheetData>
    <row r="1" spans="1:9" ht="15.6" customHeight="1" x14ac:dyDescent="0.25">
      <c r="A1" s="10" t="s">
        <v>356</v>
      </c>
      <c r="I1" s="2" t="str">
        <f>HYPERLINK("#'Contents'!A1", "Contents")</f>
        <v>Contents</v>
      </c>
    </row>
    <row r="2" spans="1:9" ht="15.6" customHeight="1" x14ac:dyDescent="0.25">
      <c r="A2" s="10"/>
    </row>
    <row r="3" spans="1:9" ht="30.95" customHeight="1" x14ac:dyDescent="0.2">
      <c r="A3" s="12" t="s">
        <v>100</v>
      </c>
      <c r="B3" s="11" t="s">
        <v>357</v>
      </c>
      <c r="C3" s="11" t="s">
        <v>358</v>
      </c>
      <c r="D3" s="11" t="s">
        <v>359</v>
      </c>
    </row>
    <row r="4" spans="1:9" ht="15.6" customHeight="1" x14ac:dyDescent="0.2">
      <c r="A4" s="13" t="s">
        <v>101</v>
      </c>
      <c r="B4" s="14">
        <v>620</v>
      </c>
      <c r="C4" s="14">
        <v>1130</v>
      </c>
      <c r="D4" s="14">
        <v>1750</v>
      </c>
    </row>
    <row r="5" spans="1:9" ht="15.6" customHeight="1" x14ac:dyDescent="0.2">
      <c r="A5" s="13" t="s">
        <v>102</v>
      </c>
      <c r="B5" s="14">
        <v>620</v>
      </c>
      <c r="C5" s="14">
        <v>1140</v>
      </c>
      <c r="D5" s="14">
        <v>1760</v>
      </c>
    </row>
    <row r="6" spans="1:9" ht="15.6" customHeight="1" x14ac:dyDescent="0.2">
      <c r="A6" s="13" t="s">
        <v>103</v>
      </c>
      <c r="B6" s="14">
        <v>580</v>
      </c>
      <c r="C6" s="14">
        <v>1140</v>
      </c>
      <c r="D6" s="14">
        <v>1730</v>
      </c>
    </row>
    <row r="7" spans="1:9" ht="15.6" customHeight="1" x14ac:dyDescent="0.2">
      <c r="A7" s="13" t="s">
        <v>104</v>
      </c>
      <c r="B7" s="14">
        <v>560</v>
      </c>
      <c r="C7" s="14">
        <v>1110</v>
      </c>
      <c r="D7" s="14">
        <v>1660</v>
      </c>
    </row>
    <row r="8" spans="1:9" ht="15.6" customHeight="1" x14ac:dyDescent="0.2">
      <c r="A8" s="13" t="s">
        <v>105</v>
      </c>
      <c r="B8" s="14">
        <v>510</v>
      </c>
      <c r="C8" s="14">
        <v>820</v>
      </c>
      <c r="D8" s="14">
        <v>1330</v>
      </c>
    </row>
    <row r="9" spans="1:9" ht="15.6" customHeight="1" x14ac:dyDescent="0.2">
      <c r="A9" s="13" t="s">
        <v>106</v>
      </c>
      <c r="B9" s="14">
        <v>480</v>
      </c>
      <c r="C9" s="14">
        <v>740</v>
      </c>
      <c r="D9" s="14">
        <v>1220</v>
      </c>
    </row>
    <row r="10" spans="1:9" ht="15.6" customHeight="1" x14ac:dyDescent="0.2">
      <c r="A10" s="13" t="s">
        <v>107</v>
      </c>
      <c r="B10" s="14">
        <v>470</v>
      </c>
      <c r="C10" s="14">
        <v>730</v>
      </c>
      <c r="D10" s="14">
        <v>1190</v>
      </c>
    </row>
    <row r="11" spans="1:9" ht="15.6" customHeight="1" x14ac:dyDescent="0.2">
      <c r="A11" s="13" t="s">
        <v>108</v>
      </c>
      <c r="B11" s="14">
        <v>450</v>
      </c>
      <c r="C11" s="14">
        <v>730</v>
      </c>
      <c r="D11" s="14">
        <v>1180</v>
      </c>
    </row>
    <row r="12" spans="1:9" ht="15.6" customHeight="1" x14ac:dyDescent="0.2">
      <c r="A12" s="13" t="s">
        <v>109</v>
      </c>
      <c r="B12" s="14">
        <v>420</v>
      </c>
      <c r="C12" s="14">
        <v>720</v>
      </c>
      <c r="D12" s="14">
        <v>1150</v>
      </c>
    </row>
    <row r="13" spans="1:9" ht="15.6" customHeight="1" x14ac:dyDescent="0.2">
      <c r="A13" s="13" t="s">
        <v>110</v>
      </c>
      <c r="B13" s="14">
        <v>390</v>
      </c>
      <c r="C13" s="14">
        <v>740</v>
      </c>
      <c r="D13" s="14">
        <v>1130</v>
      </c>
    </row>
    <row r="14" spans="1:9" ht="15.6" customHeight="1" x14ac:dyDescent="0.2">
      <c r="A14" s="13" t="s">
        <v>111</v>
      </c>
      <c r="B14" s="14">
        <v>380</v>
      </c>
      <c r="C14" s="14">
        <v>700</v>
      </c>
      <c r="D14" s="14">
        <v>1080</v>
      </c>
    </row>
    <row r="15" spans="1:9" ht="15.6" customHeight="1" x14ac:dyDescent="0.2">
      <c r="A15" s="13" t="s">
        <v>112</v>
      </c>
      <c r="B15" s="14">
        <v>360</v>
      </c>
      <c r="C15" s="14">
        <v>820</v>
      </c>
      <c r="D15" s="14">
        <v>1180</v>
      </c>
    </row>
    <row r="16" spans="1:9" ht="15.6" customHeight="1" x14ac:dyDescent="0.2">
      <c r="A16" s="13" t="s">
        <v>113</v>
      </c>
      <c r="B16" s="14">
        <v>350</v>
      </c>
      <c r="C16" s="14">
        <v>840</v>
      </c>
      <c r="D16" s="14">
        <v>1190</v>
      </c>
    </row>
    <row r="17" spans="1:4" ht="15.6" customHeight="1" x14ac:dyDescent="0.2">
      <c r="A17" s="13" t="s">
        <v>114</v>
      </c>
      <c r="B17" s="14">
        <v>340</v>
      </c>
      <c r="C17" s="14">
        <v>810</v>
      </c>
      <c r="D17" s="14">
        <v>1160</v>
      </c>
    </row>
    <row r="18" spans="1:4" ht="15.6" customHeight="1" x14ac:dyDescent="0.2">
      <c r="A18" s="13" t="s">
        <v>115</v>
      </c>
      <c r="B18" s="14">
        <v>340</v>
      </c>
      <c r="C18" s="14">
        <v>860</v>
      </c>
      <c r="D18" s="14">
        <v>1200</v>
      </c>
    </row>
    <row r="19" spans="1:4" ht="15.6" customHeight="1" x14ac:dyDescent="0.2">
      <c r="A19" s="13" t="s">
        <v>116</v>
      </c>
      <c r="B19" s="14">
        <v>330</v>
      </c>
      <c r="C19" s="14">
        <v>790</v>
      </c>
      <c r="D19" s="14">
        <v>1120</v>
      </c>
    </row>
    <row r="20" spans="1:4" ht="15.6" customHeight="1" x14ac:dyDescent="0.2">
      <c r="A20" s="13" t="s">
        <v>117</v>
      </c>
      <c r="B20" s="14">
        <v>320</v>
      </c>
      <c r="C20" s="14">
        <v>770</v>
      </c>
      <c r="D20" s="14">
        <v>1090</v>
      </c>
    </row>
    <row r="21" spans="1:4" ht="15.6" customHeight="1" x14ac:dyDescent="0.2">
      <c r="A21" s="13" t="s">
        <v>118</v>
      </c>
      <c r="B21" s="14">
        <v>300</v>
      </c>
      <c r="C21" s="14">
        <v>710</v>
      </c>
      <c r="D21" s="14">
        <v>1010</v>
      </c>
    </row>
    <row r="22" spans="1:4" ht="15.6" customHeight="1" x14ac:dyDescent="0.2">
      <c r="A22" s="13" t="s">
        <v>119</v>
      </c>
      <c r="B22" s="14">
        <v>280</v>
      </c>
      <c r="C22" s="14">
        <v>710</v>
      </c>
      <c r="D22" s="14">
        <v>1000</v>
      </c>
    </row>
    <row r="23" spans="1:4" ht="15.6" customHeight="1" x14ac:dyDescent="0.2">
      <c r="A23" s="13" t="s">
        <v>120</v>
      </c>
      <c r="B23" s="14">
        <v>280</v>
      </c>
      <c r="C23" s="14">
        <v>700</v>
      </c>
      <c r="D23" s="14">
        <v>980</v>
      </c>
    </row>
    <row r="24" spans="1:4" ht="15.6" customHeight="1" x14ac:dyDescent="0.2">
      <c r="A24" s="13" t="s">
        <v>121</v>
      </c>
      <c r="B24" s="14">
        <v>280</v>
      </c>
      <c r="C24" s="14">
        <v>710</v>
      </c>
      <c r="D24" s="14">
        <v>980</v>
      </c>
    </row>
    <row r="25" spans="1:4" ht="15.6" customHeight="1" x14ac:dyDescent="0.2">
      <c r="A25" s="13" t="s">
        <v>122</v>
      </c>
      <c r="B25" s="14">
        <v>260</v>
      </c>
      <c r="C25" s="14">
        <v>690</v>
      </c>
      <c r="D25" s="14">
        <v>950</v>
      </c>
    </row>
    <row r="26" spans="1:4" ht="15.6" customHeight="1" x14ac:dyDescent="0.2">
      <c r="A26" s="13" t="s">
        <v>123</v>
      </c>
      <c r="B26" s="14">
        <v>250</v>
      </c>
      <c r="C26" s="14">
        <v>680</v>
      </c>
      <c r="D26" s="14">
        <v>930</v>
      </c>
    </row>
    <row r="27" spans="1:4" ht="15.6" customHeight="1" x14ac:dyDescent="0.2">
      <c r="A27" s="13" t="s">
        <v>124</v>
      </c>
      <c r="B27" s="14">
        <v>240</v>
      </c>
      <c r="C27" s="14">
        <v>650</v>
      </c>
      <c r="D27" s="14">
        <v>890</v>
      </c>
    </row>
    <row r="28" spans="1:4" ht="15.6" customHeight="1" x14ac:dyDescent="0.2">
      <c r="A28" s="13" t="s">
        <v>125</v>
      </c>
      <c r="B28" s="14">
        <v>230</v>
      </c>
      <c r="C28" s="14">
        <v>600</v>
      </c>
      <c r="D28" s="14">
        <v>840</v>
      </c>
    </row>
    <row r="29" spans="1:4" ht="15.6" customHeight="1" x14ac:dyDescent="0.2">
      <c r="A29" s="13" t="s">
        <v>126</v>
      </c>
      <c r="B29" s="14">
        <v>220</v>
      </c>
      <c r="C29" s="14">
        <v>590</v>
      </c>
      <c r="D29" s="14">
        <v>810</v>
      </c>
    </row>
    <row r="30" spans="1:4" ht="15.6" customHeight="1" x14ac:dyDescent="0.2">
      <c r="A30" s="13" t="s">
        <v>127</v>
      </c>
      <c r="B30" s="14">
        <v>200</v>
      </c>
      <c r="C30" s="14">
        <v>600</v>
      </c>
      <c r="D30" s="14">
        <v>800</v>
      </c>
    </row>
    <row r="31" spans="1:4" ht="15.6" customHeight="1" x14ac:dyDescent="0.2">
      <c r="A31" s="13" t="s">
        <v>128</v>
      </c>
      <c r="B31" s="14">
        <v>200</v>
      </c>
      <c r="C31" s="14">
        <v>590</v>
      </c>
      <c r="D31" s="14">
        <v>780</v>
      </c>
    </row>
    <row r="32" spans="1:4" ht="15.6" customHeight="1" x14ac:dyDescent="0.2">
      <c r="A32" s="13" t="s">
        <v>129</v>
      </c>
      <c r="B32" s="14">
        <v>200</v>
      </c>
      <c r="C32" s="14">
        <v>560</v>
      </c>
      <c r="D32" s="14">
        <v>760</v>
      </c>
    </row>
    <row r="33" spans="1:4" ht="15.6" customHeight="1" x14ac:dyDescent="0.2">
      <c r="A33" s="13" t="s">
        <v>130</v>
      </c>
      <c r="B33" s="14">
        <v>180</v>
      </c>
      <c r="C33" s="14">
        <v>510</v>
      </c>
      <c r="D33" s="14">
        <v>690</v>
      </c>
    </row>
    <row r="34" spans="1:4" ht="15.6" customHeight="1" x14ac:dyDescent="0.2">
      <c r="A34" s="13" t="s">
        <v>131</v>
      </c>
      <c r="B34" s="14">
        <v>160</v>
      </c>
      <c r="C34" s="14">
        <v>490</v>
      </c>
      <c r="D34" s="14">
        <v>650</v>
      </c>
    </row>
    <row r="35" spans="1:4" ht="15.6" customHeight="1" x14ac:dyDescent="0.2">
      <c r="A35" s="13" t="s">
        <v>132</v>
      </c>
      <c r="B35" s="14">
        <v>150</v>
      </c>
      <c r="C35" s="14">
        <v>490</v>
      </c>
      <c r="D35" s="14">
        <v>630</v>
      </c>
    </row>
    <row r="36" spans="1:4" ht="15.6" customHeight="1" x14ac:dyDescent="0.2">
      <c r="A36" s="13" t="s">
        <v>133</v>
      </c>
      <c r="B36" s="14">
        <v>150</v>
      </c>
      <c r="C36" s="14">
        <v>500</v>
      </c>
      <c r="D36" s="14">
        <v>640</v>
      </c>
    </row>
    <row r="37" spans="1:4" ht="15.6" customHeight="1" x14ac:dyDescent="0.2">
      <c r="A37" s="13" t="s">
        <v>134</v>
      </c>
      <c r="B37" s="14">
        <v>140</v>
      </c>
      <c r="C37" s="14">
        <v>510</v>
      </c>
      <c r="D37" s="14">
        <v>650</v>
      </c>
    </row>
    <row r="38" spans="1:4" ht="15.6" customHeight="1" x14ac:dyDescent="0.2">
      <c r="A38" s="13" t="s">
        <v>135</v>
      </c>
      <c r="B38" s="14">
        <v>130</v>
      </c>
      <c r="C38" s="14">
        <v>550</v>
      </c>
      <c r="D38" s="14">
        <v>680</v>
      </c>
    </row>
    <row r="39" spans="1:4" ht="15.6" customHeight="1" x14ac:dyDescent="0.2">
      <c r="A39" s="13" t="s">
        <v>136</v>
      </c>
      <c r="B39" s="14">
        <v>140</v>
      </c>
      <c r="C39" s="14">
        <v>930</v>
      </c>
      <c r="D39" s="14">
        <v>1070</v>
      </c>
    </row>
    <row r="40" spans="1:4" ht="15.6" customHeight="1" x14ac:dyDescent="0.2">
      <c r="A40" s="13" t="s">
        <v>137</v>
      </c>
      <c r="B40" s="14">
        <v>120</v>
      </c>
      <c r="C40" s="14">
        <v>1010</v>
      </c>
      <c r="D40" s="14">
        <v>1130</v>
      </c>
    </row>
    <row r="41" spans="1:4" ht="15.6" customHeight="1" x14ac:dyDescent="0.2">
      <c r="A41" s="13" t="s">
        <v>138</v>
      </c>
      <c r="B41" s="14">
        <v>120</v>
      </c>
      <c r="C41" s="14">
        <v>1040</v>
      </c>
      <c r="D41" s="14">
        <v>1170</v>
      </c>
    </row>
    <row r="42" spans="1:4" ht="15.6" customHeight="1" x14ac:dyDescent="0.2">
      <c r="A42" s="13" t="s">
        <v>139</v>
      </c>
      <c r="B42" s="14">
        <v>130</v>
      </c>
      <c r="C42" s="14">
        <v>1070</v>
      </c>
      <c r="D42" s="14">
        <v>1200</v>
      </c>
    </row>
    <row r="43" spans="1:4" ht="15.6" customHeight="1" x14ac:dyDescent="0.2">
      <c r="A43" s="13" t="s">
        <v>140</v>
      </c>
      <c r="B43" s="14">
        <v>140</v>
      </c>
      <c r="C43" s="14">
        <v>1100</v>
      </c>
      <c r="D43" s="14">
        <v>1240</v>
      </c>
    </row>
    <row r="44" spans="1:4" ht="15.6" customHeight="1" x14ac:dyDescent="0.2">
      <c r="A44" s="13" t="s">
        <v>141</v>
      </c>
      <c r="B44" s="14">
        <v>130</v>
      </c>
      <c r="C44" s="14">
        <v>1120</v>
      </c>
      <c r="D44" s="14">
        <v>1250</v>
      </c>
    </row>
    <row r="45" spans="1:4" ht="15.6" customHeight="1" x14ac:dyDescent="0.2">
      <c r="A45" s="13" t="s">
        <v>142</v>
      </c>
      <c r="B45" s="14">
        <v>110</v>
      </c>
      <c r="C45" s="14">
        <v>1050</v>
      </c>
      <c r="D45" s="14">
        <v>1160</v>
      </c>
    </row>
    <row r="46" spans="1:4" ht="15.6" customHeight="1" x14ac:dyDescent="0.2">
      <c r="A46" s="13" t="s">
        <v>143</v>
      </c>
      <c r="B46" s="14">
        <v>70</v>
      </c>
      <c r="C46" s="14">
        <v>1030</v>
      </c>
      <c r="D46" s="14">
        <v>1100</v>
      </c>
    </row>
    <row r="47" spans="1:4" ht="15.6" customHeight="1" x14ac:dyDescent="0.2">
      <c r="A47" s="13" t="s">
        <v>144</v>
      </c>
      <c r="B47" s="14">
        <v>50</v>
      </c>
      <c r="C47" s="14">
        <v>1060</v>
      </c>
      <c r="D47" s="14">
        <v>1110</v>
      </c>
    </row>
    <row r="48" spans="1:4" ht="15.6" customHeight="1" x14ac:dyDescent="0.2">
      <c r="A48" s="13" t="s">
        <v>145</v>
      </c>
      <c r="B48" s="14">
        <v>40</v>
      </c>
      <c r="C48" s="14">
        <v>1070</v>
      </c>
      <c r="D48" s="14">
        <v>1110</v>
      </c>
    </row>
    <row r="49" spans="1:4" ht="15.6" customHeight="1" x14ac:dyDescent="0.2">
      <c r="A49" s="13" t="s">
        <v>146</v>
      </c>
      <c r="B49" s="14">
        <v>30</v>
      </c>
      <c r="C49" s="14">
        <v>1080</v>
      </c>
      <c r="D49" s="14">
        <v>1110</v>
      </c>
    </row>
    <row r="50" spans="1:4" ht="15.6" customHeight="1" x14ac:dyDescent="0.2">
      <c r="A50" s="13" t="s">
        <v>147</v>
      </c>
      <c r="B50" s="14">
        <v>10</v>
      </c>
      <c r="C50" s="14">
        <v>1070</v>
      </c>
      <c r="D50" s="14">
        <v>1070</v>
      </c>
    </row>
    <row r="51" spans="1:4" ht="15.6" customHeight="1" x14ac:dyDescent="0.2">
      <c r="A51" s="13" t="s">
        <v>148</v>
      </c>
      <c r="B51" s="14">
        <v>0</v>
      </c>
      <c r="C51" s="14">
        <v>1140</v>
      </c>
      <c r="D51" s="14">
        <v>1140</v>
      </c>
    </row>
    <row r="52" spans="1:4" ht="15.6" customHeight="1" x14ac:dyDescent="0.2">
      <c r="A52" s="13" t="s">
        <v>149</v>
      </c>
      <c r="B52" s="14">
        <v>0</v>
      </c>
      <c r="C52" s="14">
        <v>1150</v>
      </c>
      <c r="D52" s="14">
        <v>1150</v>
      </c>
    </row>
    <row r="53" spans="1:4" ht="15.6" customHeight="1" x14ac:dyDescent="0.2">
      <c r="A53" s="13" t="s">
        <v>150</v>
      </c>
      <c r="B53" s="14">
        <v>0</v>
      </c>
      <c r="C53" s="14">
        <v>1130</v>
      </c>
      <c r="D53" s="14">
        <v>1130</v>
      </c>
    </row>
    <row r="54" spans="1:4" ht="15.6" customHeight="1" x14ac:dyDescent="0.2">
      <c r="A54" s="13" t="s">
        <v>151</v>
      </c>
      <c r="B54" s="14">
        <v>0</v>
      </c>
      <c r="C54" s="14">
        <v>1150</v>
      </c>
      <c r="D54" s="14">
        <v>1150</v>
      </c>
    </row>
    <row r="55" spans="1:4" ht="15.6" customHeight="1" x14ac:dyDescent="0.2">
      <c r="A55" s="13" t="s">
        <v>152</v>
      </c>
      <c r="B55" s="14">
        <v>0</v>
      </c>
      <c r="C55" s="14">
        <v>1120</v>
      </c>
      <c r="D55" s="14">
        <v>1120</v>
      </c>
    </row>
    <row r="56" spans="1:4" ht="15.6" customHeight="1" x14ac:dyDescent="0.2">
      <c r="A56" s="13" t="s">
        <v>153</v>
      </c>
      <c r="B56" s="14">
        <v>0</v>
      </c>
      <c r="C56" s="14">
        <v>1050</v>
      </c>
      <c r="D56" s="14">
        <v>1050</v>
      </c>
    </row>
    <row r="57" spans="1:4" ht="15.6" customHeight="1" x14ac:dyDescent="0.2">
      <c r="A57" s="13" t="s">
        <v>154</v>
      </c>
      <c r="B57" s="14">
        <v>0</v>
      </c>
      <c r="C57" s="14">
        <v>960</v>
      </c>
      <c r="D57" s="14">
        <v>960</v>
      </c>
    </row>
    <row r="58" spans="1:4" ht="15.6" customHeight="1" x14ac:dyDescent="0.2">
      <c r="A58" s="13" t="s">
        <v>155</v>
      </c>
      <c r="B58" s="14">
        <v>0</v>
      </c>
      <c r="C58" s="14">
        <v>950</v>
      </c>
      <c r="D58" s="14">
        <v>950</v>
      </c>
    </row>
    <row r="59" spans="1:4" ht="15.6" customHeight="1" x14ac:dyDescent="0.2">
      <c r="A59" s="13" t="s">
        <v>156</v>
      </c>
      <c r="B59" s="14">
        <v>0</v>
      </c>
      <c r="C59" s="14">
        <v>940</v>
      </c>
      <c r="D59" s="14">
        <v>940</v>
      </c>
    </row>
    <row r="60" spans="1:4" ht="15.6" customHeight="1" x14ac:dyDescent="0.2">
      <c r="A60" s="13" t="s">
        <v>157</v>
      </c>
      <c r="B60" s="14">
        <v>0</v>
      </c>
      <c r="C60" s="14">
        <v>960</v>
      </c>
      <c r="D60" s="14">
        <v>960</v>
      </c>
    </row>
    <row r="61" spans="1:4" ht="15.6" customHeight="1" x14ac:dyDescent="0.2">
      <c r="A61" s="13" t="s">
        <v>158</v>
      </c>
      <c r="B61" s="14">
        <v>0</v>
      </c>
      <c r="C61" s="14">
        <v>990</v>
      </c>
      <c r="D61" s="14">
        <v>990</v>
      </c>
    </row>
    <row r="62" spans="1:4" ht="15.6" customHeight="1" x14ac:dyDescent="0.2">
      <c r="A62" s="13" t="s">
        <v>159</v>
      </c>
      <c r="B62" s="14">
        <v>0</v>
      </c>
      <c r="C62" s="14">
        <v>970</v>
      </c>
      <c r="D62" s="14">
        <v>970</v>
      </c>
    </row>
    <row r="63" spans="1:4" ht="15.6" customHeight="1" x14ac:dyDescent="0.2">
      <c r="A63" s="13" t="s">
        <v>160</v>
      </c>
      <c r="B63" s="14">
        <v>0</v>
      </c>
      <c r="C63" s="14">
        <v>1950</v>
      </c>
      <c r="D63" s="14">
        <v>1950</v>
      </c>
    </row>
    <row r="64" spans="1:4" ht="15.6" customHeight="1" x14ac:dyDescent="0.2">
      <c r="A64" s="13" t="s">
        <v>59</v>
      </c>
      <c r="B64" s="14">
        <v>0</v>
      </c>
      <c r="C64" s="14">
        <v>2140</v>
      </c>
      <c r="D64" s="14">
        <v>2140</v>
      </c>
    </row>
    <row r="65" spans="2:4" ht="15" x14ac:dyDescent="0.2">
      <c r="B65" s="14"/>
      <c r="C65" s="14"/>
      <c r="D65" s="14"/>
    </row>
  </sheetData>
  <pageMargins left="0.7" right="0.7" top="0.75" bottom="0.75" header="0.3" footer="0.3"/>
  <pageSetup paperSize="9" orientation="portrait" horizontalDpi="300" verticalDpi="300"/>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6" width="22.7109375" customWidth="1"/>
  </cols>
  <sheetData>
    <row r="1" spans="1:9" ht="15.6" customHeight="1" x14ac:dyDescent="0.25">
      <c r="A1" s="10" t="s">
        <v>360</v>
      </c>
      <c r="I1" s="2" t="str">
        <f>HYPERLINK("#'Contents'!A1", "Contents")</f>
        <v>Contents</v>
      </c>
    </row>
    <row r="2" spans="1:9" ht="15.6" customHeight="1" x14ac:dyDescent="0.25">
      <c r="A2" s="10"/>
    </row>
    <row r="3" spans="1:9" ht="30.95" customHeight="1" x14ac:dyDescent="0.2">
      <c r="A3" s="12" t="s">
        <v>100</v>
      </c>
      <c r="B3" s="11" t="s">
        <v>361</v>
      </c>
    </row>
    <row r="4" spans="1:9" ht="15.6" customHeight="1" x14ac:dyDescent="0.2">
      <c r="A4" s="13" t="s">
        <v>101</v>
      </c>
      <c r="B4" s="15">
        <v>50</v>
      </c>
    </row>
    <row r="5" spans="1:9" ht="15.6" customHeight="1" x14ac:dyDescent="0.2">
      <c r="A5" s="13" t="s">
        <v>102</v>
      </c>
      <c r="B5" s="15">
        <v>49</v>
      </c>
    </row>
    <row r="6" spans="1:9" ht="15.6" customHeight="1" x14ac:dyDescent="0.2">
      <c r="A6" s="13" t="s">
        <v>103</v>
      </c>
      <c r="B6" s="15">
        <v>49</v>
      </c>
    </row>
    <row r="7" spans="1:9" ht="15.6" customHeight="1" x14ac:dyDescent="0.2">
      <c r="A7" s="13" t="s">
        <v>104</v>
      </c>
      <c r="B7" s="15">
        <v>49</v>
      </c>
    </row>
    <row r="8" spans="1:9" ht="15.6" customHeight="1" x14ac:dyDescent="0.2">
      <c r="A8" s="13" t="s">
        <v>105</v>
      </c>
      <c r="B8" s="15">
        <v>47</v>
      </c>
    </row>
    <row r="9" spans="1:9" ht="15.6" customHeight="1" x14ac:dyDescent="0.2">
      <c r="A9" s="13" t="s">
        <v>106</v>
      </c>
      <c r="B9" s="15">
        <v>46</v>
      </c>
    </row>
    <row r="10" spans="1:9" ht="15.6" customHeight="1" x14ac:dyDescent="0.2">
      <c r="A10" s="13" t="s">
        <v>107</v>
      </c>
      <c r="B10" s="15">
        <v>45</v>
      </c>
    </row>
    <row r="11" spans="1:9" ht="15.6" customHeight="1" x14ac:dyDescent="0.2">
      <c r="A11" s="13" t="s">
        <v>108</v>
      </c>
      <c r="B11" s="15">
        <v>45</v>
      </c>
    </row>
    <row r="12" spans="1:9" ht="15.6" customHeight="1" x14ac:dyDescent="0.2">
      <c r="A12" s="13" t="s">
        <v>109</v>
      </c>
      <c r="B12" s="15">
        <v>46</v>
      </c>
    </row>
    <row r="13" spans="1:9" ht="15.6" customHeight="1" x14ac:dyDescent="0.2">
      <c r="A13" s="13" t="s">
        <v>110</v>
      </c>
      <c r="B13" s="15">
        <v>45</v>
      </c>
    </row>
    <row r="14" spans="1:9" ht="15.6" customHeight="1" x14ac:dyDescent="0.2">
      <c r="A14" s="13" t="s">
        <v>111</v>
      </c>
      <c r="B14" s="15">
        <v>46</v>
      </c>
    </row>
    <row r="15" spans="1:9" ht="15.6" customHeight="1" x14ac:dyDescent="0.2">
      <c r="A15" s="13" t="s">
        <v>112</v>
      </c>
      <c r="B15" s="15">
        <v>48</v>
      </c>
    </row>
    <row r="16" spans="1:9" ht="15.6" customHeight="1" x14ac:dyDescent="0.2">
      <c r="A16" s="13" t="s">
        <v>113</v>
      </c>
      <c r="B16" s="15">
        <v>48</v>
      </c>
    </row>
    <row r="17" spans="1:2" ht="15.6" customHeight="1" x14ac:dyDescent="0.2">
      <c r="A17" s="13" t="s">
        <v>114</v>
      </c>
      <c r="B17" s="15">
        <v>48</v>
      </c>
    </row>
    <row r="18" spans="1:2" ht="15.6" customHeight="1" x14ac:dyDescent="0.2">
      <c r="A18" s="13" t="s">
        <v>115</v>
      </c>
      <c r="B18" s="15">
        <v>48</v>
      </c>
    </row>
    <row r="19" spans="1:2" ht="15.6" customHeight="1" x14ac:dyDescent="0.2">
      <c r="A19" s="13" t="s">
        <v>116</v>
      </c>
      <c r="B19" s="15">
        <v>47</v>
      </c>
    </row>
    <row r="20" spans="1:2" ht="15.6" customHeight="1" x14ac:dyDescent="0.2">
      <c r="A20" s="13" t="s">
        <v>117</v>
      </c>
      <c r="B20" s="15">
        <v>47</v>
      </c>
    </row>
    <row r="21" spans="1:2" ht="15.6" customHeight="1" x14ac:dyDescent="0.2">
      <c r="A21" s="13" t="s">
        <v>118</v>
      </c>
      <c r="B21" s="15">
        <v>48</v>
      </c>
    </row>
    <row r="22" spans="1:2" ht="15.6" customHeight="1" x14ac:dyDescent="0.2">
      <c r="A22" s="13" t="s">
        <v>119</v>
      </c>
      <c r="B22" s="15">
        <v>48</v>
      </c>
    </row>
    <row r="23" spans="1:2" ht="15.6" customHeight="1" x14ac:dyDescent="0.2">
      <c r="A23" s="13" t="s">
        <v>120</v>
      </c>
      <c r="B23" s="15">
        <v>50</v>
      </c>
    </row>
    <row r="24" spans="1:2" ht="15.6" customHeight="1" x14ac:dyDescent="0.2">
      <c r="A24" s="13" t="s">
        <v>121</v>
      </c>
      <c r="B24" s="15">
        <v>48</v>
      </c>
    </row>
    <row r="25" spans="1:2" ht="15.6" customHeight="1" x14ac:dyDescent="0.2">
      <c r="A25" s="13" t="s">
        <v>122</v>
      </c>
      <c r="B25" s="15">
        <v>49</v>
      </c>
    </row>
    <row r="26" spans="1:2" ht="15.6" customHeight="1" x14ac:dyDescent="0.2">
      <c r="A26" s="13" t="s">
        <v>123</v>
      </c>
      <c r="B26" s="15">
        <v>49</v>
      </c>
    </row>
    <row r="27" spans="1:2" ht="15.6" customHeight="1" x14ac:dyDescent="0.2">
      <c r="A27" s="13" t="s">
        <v>124</v>
      </c>
      <c r="B27" s="15">
        <v>50</v>
      </c>
    </row>
    <row r="28" spans="1:2" ht="15.6" customHeight="1" x14ac:dyDescent="0.2">
      <c r="A28" s="13" t="s">
        <v>125</v>
      </c>
      <c r="B28" s="15">
        <v>50</v>
      </c>
    </row>
    <row r="29" spans="1:2" ht="15.6" customHeight="1" x14ac:dyDescent="0.2">
      <c r="A29" s="13" t="s">
        <v>126</v>
      </c>
      <c r="B29" s="15">
        <v>51</v>
      </c>
    </row>
    <row r="30" spans="1:2" ht="15.6" customHeight="1" x14ac:dyDescent="0.2">
      <c r="A30" s="13" t="s">
        <v>127</v>
      </c>
      <c r="B30" s="15">
        <v>50</v>
      </c>
    </row>
    <row r="31" spans="1:2" ht="15.6" customHeight="1" x14ac:dyDescent="0.2">
      <c r="A31" s="13" t="s">
        <v>128</v>
      </c>
      <c r="B31" s="15">
        <v>50</v>
      </c>
    </row>
    <row r="32" spans="1:2" ht="15.6" customHeight="1" x14ac:dyDescent="0.2">
      <c r="A32" s="13" t="s">
        <v>129</v>
      </c>
      <c r="B32" s="15">
        <v>48</v>
      </c>
    </row>
    <row r="33" spans="1:2" ht="15.6" customHeight="1" x14ac:dyDescent="0.2">
      <c r="A33" s="13" t="s">
        <v>130</v>
      </c>
      <c r="B33" s="15">
        <v>50</v>
      </c>
    </row>
    <row r="34" spans="1:2" ht="15.6" customHeight="1" x14ac:dyDescent="0.2">
      <c r="A34" s="13" t="s">
        <v>131</v>
      </c>
      <c r="B34" s="15">
        <v>49</v>
      </c>
    </row>
    <row r="35" spans="1:2" ht="15.6" customHeight="1" x14ac:dyDescent="0.2">
      <c r="A35" s="13" t="s">
        <v>132</v>
      </c>
      <c r="B35" s="15">
        <v>49</v>
      </c>
    </row>
    <row r="36" spans="1:2" ht="15.6" customHeight="1" x14ac:dyDescent="0.2">
      <c r="A36" s="13" t="s">
        <v>133</v>
      </c>
      <c r="B36" s="15">
        <v>49</v>
      </c>
    </row>
    <row r="37" spans="1:2" ht="15.6" customHeight="1" x14ac:dyDescent="0.2">
      <c r="A37" s="13" t="s">
        <v>134</v>
      </c>
      <c r="B37" s="15">
        <v>49</v>
      </c>
    </row>
    <row r="38" spans="1:2" ht="15.6" customHeight="1" x14ac:dyDescent="0.2">
      <c r="A38" s="13" t="s">
        <v>135</v>
      </c>
      <c r="B38" s="15">
        <v>50</v>
      </c>
    </row>
    <row r="39" spans="1:2" ht="15.6" customHeight="1" x14ac:dyDescent="0.2">
      <c r="A39" s="13" t="s">
        <v>136</v>
      </c>
      <c r="B39" s="15">
        <v>54</v>
      </c>
    </row>
    <row r="40" spans="1:2" ht="15.6" customHeight="1" x14ac:dyDescent="0.2">
      <c r="A40" s="13" t="s">
        <v>137</v>
      </c>
      <c r="B40" s="15">
        <v>53</v>
      </c>
    </row>
    <row r="41" spans="1:2" ht="15.6" customHeight="1" x14ac:dyDescent="0.2">
      <c r="A41" s="13" t="s">
        <v>138</v>
      </c>
      <c r="B41" s="15">
        <v>54</v>
      </c>
    </row>
    <row r="42" spans="1:2" ht="15.6" customHeight="1" x14ac:dyDescent="0.2">
      <c r="A42" s="13" t="s">
        <v>139</v>
      </c>
      <c r="B42" s="15">
        <v>55</v>
      </c>
    </row>
    <row r="43" spans="1:2" ht="15.6" customHeight="1" x14ac:dyDescent="0.2">
      <c r="A43" s="13" t="s">
        <v>140</v>
      </c>
      <c r="B43" s="15">
        <v>54</v>
      </c>
    </row>
    <row r="44" spans="1:2" ht="15.6" customHeight="1" x14ac:dyDescent="0.2">
      <c r="A44" s="13" t="s">
        <v>141</v>
      </c>
      <c r="B44" s="15">
        <v>54</v>
      </c>
    </row>
    <row r="45" spans="1:2" ht="15.6" customHeight="1" x14ac:dyDescent="0.2">
      <c r="A45" s="13" t="s">
        <v>142</v>
      </c>
      <c r="B45" s="15">
        <v>55</v>
      </c>
    </row>
    <row r="46" spans="1:2" ht="15.6" customHeight="1" x14ac:dyDescent="0.2">
      <c r="A46" s="13" t="s">
        <v>143</v>
      </c>
      <c r="B46" s="15">
        <v>54</v>
      </c>
    </row>
    <row r="47" spans="1:2" ht="15.6" customHeight="1" x14ac:dyDescent="0.2">
      <c r="A47" s="13" t="s">
        <v>144</v>
      </c>
      <c r="B47" s="15">
        <v>54</v>
      </c>
    </row>
    <row r="48" spans="1:2" ht="15.6" customHeight="1" x14ac:dyDescent="0.2">
      <c r="A48" s="13" t="s">
        <v>145</v>
      </c>
      <c r="B48" s="15">
        <v>53</v>
      </c>
    </row>
    <row r="49" spans="1:2" ht="15.6" customHeight="1" x14ac:dyDescent="0.2">
      <c r="A49" s="13" t="s">
        <v>146</v>
      </c>
      <c r="B49" s="15">
        <v>54</v>
      </c>
    </row>
    <row r="50" spans="1:2" ht="15.6" customHeight="1" x14ac:dyDescent="0.2">
      <c r="A50" s="13" t="s">
        <v>147</v>
      </c>
      <c r="B50" s="15">
        <v>52</v>
      </c>
    </row>
    <row r="51" spans="1:2" ht="15.6" customHeight="1" x14ac:dyDescent="0.2">
      <c r="A51" s="13" t="s">
        <v>148</v>
      </c>
      <c r="B51" s="15">
        <v>52</v>
      </c>
    </row>
    <row r="52" spans="1:2" ht="15.6" customHeight="1" x14ac:dyDescent="0.2">
      <c r="A52" s="13" t="s">
        <v>149</v>
      </c>
      <c r="B52" s="15">
        <v>51</v>
      </c>
    </row>
    <row r="53" spans="1:2" ht="15.6" customHeight="1" x14ac:dyDescent="0.2">
      <c r="A53" s="13" t="s">
        <v>150</v>
      </c>
      <c r="B53" s="15">
        <v>49</v>
      </c>
    </row>
    <row r="54" spans="1:2" ht="15.6" customHeight="1" x14ac:dyDescent="0.2">
      <c r="A54" s="13" t="s">
        <v>151</v>
      </c>
      <c r="B54" s="15">
        <v>48</v>
      </c>
    </row>
    <row r="55" spans="1:2" ht="15.6" customHeight="1" x14ac:dyDescent="0.2">
      <c r="A55" s="13" t="s">
        <v>152</v>
      </c>
      <c r="B55" s="15">
        <v>45</v>
      </c>
    </row>
    <row r="56" spans="1:2" ht="15.6" customHeight="1" x14ac:dyDescent="0.2">
      <c r="A56" s="13" t="s">
        <v>153</v>
      </c>
      <c r="B56" s="15">
        <v>48</v>
      </c>
    </row>
    <row r="57" spans="1:2" ht="15.6" customHeight="1" x14ac:dyDescent="0.2">
      <c r="A57" s="13" t="s">
        <v>154</v>
      </c>
      <c r="B57" s="15">
        <v>49</v>
      </c>
    </row>
    <row r="58" spans="1:2" ht="15.6" customHeight="1" x14ac:dyDescent="0.2">
      <c r="A58" s="13" t="s">
        <v>155</v>
      </c>
      <c r="B58" s="15">
        <v>50</v>
      </c>
    </row>
    <row r="59" spans="1:2" ht="15.6" customHeight="1" x14ac:dyDescent="0.2">
      <c r="A59" s="13" t="s">
        <v>156</v>
      </c>
      <c r="B59" s="15">
        <v>48</v>
      </c>
    </row>
    <row r="60" spans="1:2" ht="15.6" customHeight="1" x14ac:dyDescent="0.2">
      <c r="A60" s="13" t="s">
        <v>157</v>
      </c>
      <c r="B60" s="15">
        <v>48</v>
      </c>
    </row>
    <row r="61" spans="1:2" ht="15.6" customHeight="1" x14ac:dyDescent="0.2">
      <c r="A61" s="13" t="s">
        <v>158</v>
      </c>
      <c r="B61" s="15">
        <v>47</v>
      </c>
    </row>
    <row r="62" spans="1:2" ht="15.6" customHeight="1" x14ac:dyDescent="0.2">
      <c r="A62" s="13" t="s">
        <v>159</v>
      </c>
      <c r="B62" s="15">
        <v>48</v>
      </c>
    </row>
    <row r="63" spans="1:2" ht="15.6" customHeight="1" x14ac:dyDescent="0.2">
      <c r="A63" s="13" t="s">
        <v>160</v>
      </c>
      <c r="B63" s="15">
        <v>81</v>
      </c>
    </row>
    <row r="64" spans="1:2" ht="15.6" customHeight="1" x14ac:dyDescent="0.2">
      <c r="A64" s="13" t="s">
        <v>59</v>
      </c>
      <c r="B64" s="15">
        <v>82</v>
      </c>
    </row>
    <row r="65" spans="2:2" ht="15" x14ac:dyDescent="0.2">
      <c r="B65" s="14"/>
    </row>
  </sheetData>
  <pageMargins left="0.7" right="0.7" top="0.75" bottom="0.75" header="0.3" footer="0.3"/>
  <pageSetup paperSize="9" orientation="portrait" horizontalDpi="300" verticalDpi="300"/>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9" width="22.7109375" customWidth="1"/>
  </cols>
  <sheetData>
    <row r="1" spans="1:15" ht="15.6" customHeight="1" x14ac:dyDescent="0.25">
      <c r="A1" s="10" t="s">
        <v>362</v>
      </c>
      <c r="I1" s="2" t="str">
        <f>HYPERLINK("#'Contents'!A1", "Contents")</f>
        <v>Contents</v>
      </c>
    </row>
    <row r="2" spans="1:15" ht="15.6" customHeight="1" x14ac:dyDescent="0.25">
      <c r="A2" s="10"/>
    </row>
    <row r="3" spans="1:15" ht="30.95" customHeight="1" x14ac:dyDescent="0.2">
      <c r="A3" s="12" t="s">
        <v>100</v>
      </c>
      <c r="B3" s="11" t="s">
        <v>251</v>
      </c>
      <c r="C3" s="11" t="s">
        <v>363</v>
      </c>
      <c r="D3" s="11" t="s">
        <v>364</v>
      </c>
      <c r="E3" s="11" t="s">
        <v>365</v>
      </c>
      <c r="F3" s="11" t="s">
        <v>366</v>
      </c>
      <c r="G3" s="11" t="s">
        <v>367</v>
      </c>
      <c r="H3" s="11" t="s">
        <v>368</v>
      </c>
      <c r="I3" s="11" t="s">
        <v>369</v>
      </c>
      <c r="J3" s="11" t="s">
        <v>370</v>
      </c>
      <c r="K3" s="11" t="s">
        <v>371</v>
      </c>
      <c r="L3" s="11" t="s">
        <v>372</v>
      </c>
      <c r="M3" s="11" t="s">
        <v>373</v>
      </c>
      <c r="N3" s="11" t="s">
        <v>374</v>
      </c>
      <c r="O3" s="11" t="s">
        <v>375</v>
      </c>
    </row>
    <row r="4" spans="1:15" ht="15.6" customHeight="1" x14ac:dyDescent="0.2">
      <c r="A4" s="13" t="s">
        <v>101</v>
      </c>
      <c r="B4" s="14">
        <v>1750</v>
      </c>
      <c r="C4" s="14">
        <v>230</v>
      </c>
      <c r="D4" s="14">
        <v>250</v>
      </c>
      <c r="E4" s="14">
        <v>240</v>
      </c>
      <c r="F4" s="14">
        <v>220</v>
      </c>
      <c r="G4" s="14">
        <v>180</v>
      </c>
      <c r="H4" s="14">
        <v>120</v>
      </c>
      <c r="I4" s="14">
        <v>90</v>
      </c>
      <c r="J4" s="14">
        <v>80</v>
      </c>
      <c r="K4" s="14">
        <v>70</v>
      </c>
      <c r="L4" s="14">
        <v>60</v>
      </c>
      <c r="M4" s="14">
        <v>60</v>
      </c>
      <c r="N4" s="14">
        <v>40</v>
      </c>
      <c r="O4" s="14">
        <v>120</v>
      </c>
    </row>
    <row r="5" spans="1:15" ht="15.6" customHeight="1" x14ac:dyDescent="0.2">
      <c r="A5" s="13" t="s">
        <v>102</v>
      </c>
      <c r="B5" s="14">
        <v>1760</v>
      </c>
      <c r="C5" s="14">
        <v>240</v>
      </c>
      <c r="D5" s="14">
        <v>240</v>
      </c>
      <c r="E5" s="14">
        <v>250</v>
      </c>
      <c r="F5" s="14">
        <v>220</v>
      </c>
      <c r="G5" s="14">
        <v>190</v>
      </c>
      <c r="H5" s="14">
        <v>120</v>
      </c>
      <c r="I5" s="14">
        <v>80</v>
      </c>
      <c r="J5" s="14">
        <v>80</v>
      </c>
      <c r="K5" s="14">
        <v>70</v>
      </c>
      <c r="L5" s="14">
        <v>60</v>
      </c>
      <c r="M5" s="14">
        <v>60</v>
      </c>
      <c r="N5" s="14">
        <v>40</v>
      </c>
      <c r="O5" s="14">
        <v>120</v>
      </c>
    </row>
    <row r="6" spans="1:15" ht="15.6" customHeight="1" x14ac:dyDescent="0.2">
      <c r="A6" s="13" t="s">
        <v>103</v>
      </c>
      <c r="B6" s="14">
        <v>1730</v>
      </c>
      <c r="C6" s="14">
        <v>220</v>
      </c>
      <c r="D6" s="14">
        <v>240</v>
      </c>
      <c r="E6" s="14">
        <v>250</v>
      </c>
      <c r="F6" s="14">
        <v>220</v>
      </c>
      <c r="G6" s="14">
        <v>180</v>
      </c>
      <c r="H6" s="14">
        <v>110</v>
      </c>
      <c r="I6" s="14">
        <v>80</v>
      </c>
      <c r="J6" s="14">
        <v>80</v>
      </c>
      <c r="K6" s="14">
        <v>70</v>
      </c>
      <c r="L6" s="14">
        <v>50</v>
      </c>
      <c r="M6" s="14">
        <v>60</v>
      </c>
      <c r="N6" s="14">
        <v>40</v>
      </c>
      <c r="O6" s="14">
        <v>110</v>
      </c>
    </row>
    <row r="7" spans="1:15" ht="15.6" customHeight="1" x14ac:dyDescent="0.2">
      <c r="A7" s="13" t="s">
        <v>104</v>
      </c>
      <c r="B7" s="14">
        <v>1660</v>
      </c>
      <c r="C7" s="14">
        <v>210</v>
      </c>
      <c r="D7" s="14">
        <v>230</v>
      </c>
      <c r="E7" s="14">
        <v>250</v>
      </c>
      <c r="F7" s="14">
        <v>220</v>
      </c>
      <c r="G7" s="14">
        <v>190</v>
      </c>
      <c r="H7" s="14">
        <v>100</v>
      </c>
      <c r="I7" s="14">
        <v>70</v>
      </c>
      <c r="J7" s="14">
        <v>80</v>
      </c>
      <c r="K7" s="14">
        <v>60</v>
      </c>
      <c r="L7" s="14">
        <v>50</v>
      </c>
      <c r="M7" s="14">
        <v>60</v>
      </c>
      <c r="N7" s="14">
        <v>40</v>
      </c>
      <c r="O7" s="14">
        <v>110</v>
      </c>
    </row>
    <row r="8" spans="1:15" ht="15.6" customHeight="1" x14ac:dyDescent="0.2">
      <c r="A8" s="13" t="s">
        <v>105</v>
      </c>
      <c r="B8" s="14">
        <v>1330</v>
      </c>
      <c r="C8" s="14">
        <v>190</v>
      </c>
      <c r="D8" s="14">
        <v>240</v>
      </c>
      <c r="E8" s="14">
        <v>210</v>
      </c>
      <c r="F8" s="14">
        <v>140</v>
      </c>
      <c r="G8" s="14">
        <v>90</v>
      </c>
      <c r="H8" s="14">
        <v>90</v>
      </c>
      <c r="I8" s="14">
        <v>60</v>
      </c>
      <c r="J8" s="14">
        <v>60</v>
      </c>
      <c r="K8" s="14">
        <v>40</v>
      </c>
      <c r="L8" s="14">
        <v>50</v>
      </c>
      <c r="M8" s="14">
        <v>50</v>
      </c>
      <c r="N8" s="14">
        <v>30</v>
      </c>
      <c r="O8" s="14">
        <v>90</v>
      </c>
    </row>
    <row r="9" spans="1:15" ht="15.6" customHeight="1" x14ac:dyDescent="0.2">
      <c r="A9" s="13" t="s">
        <v>106</v>
      </c>
      <c r="B9" s="14">
        <v>1220</v>
      </c>
      <c r="C9" s="14">
        <v>170</v>
      </c>
      <c r="D9" s="14">
        <v>220</v>
      </c>
      <c r="E9" s="14">
        <v>200</v>
      </c>
      <c r="F9" s="14">
        <v>130</v>
      </c>
      <c r="G9" s="14">
        <v>70</v>
      </c>
      <c r="H9" s="14">
        <v>60</v>
      </c>
      <c r="I9" s="14">
        <v>60</v>
      </c>
      <c r="J9" s="14">
        <v>60</v>
      </c>
      <c r="K9" s="14">
        <v>50</v>
      </c>
      <c r="L9" s="14">
        <v>40</v>
      </c>
      <c r="M9" s="14">
        <v>50</v>
      </c>
      <c r="N9" s="14">
        <v>30</v>
      </c>
      <c r="O9" s="14">
        <v>70</v>
      </c>
    </row>
    <row r="10" spans="1:15" ht="15.6" customHeight="1" x14ac:dyDescent="0.2">
      <c r="A10" s="13" t="s">
        <v>107</v>
      </c>
      <c r="B10" s="14">
        <v>1190</v>
      </c>
      <c r="C10" s="14">
        <v>170</v>
      </c>
      <c r="D10" s="14">
        <v>220</v>
      </c>
      <c r="E10" s="14">
        <v>200</v>
      </c>
      <c r="F10" s="14">
        <v>130</v>
      </c>
      <c r="G10" s="14">
        <v>70</v>
      </c>
      <c r="H10" s="14">
        <v>60</v>
      </c>
      <c r="I10" s="14">
        <v>60</v>
      </c>
      <c r="J10" s="14">
        <v>60</v>
      </c>
      <c r="K10" s="14">
        <v>50</v>
      </c>
      <c r="L10" s="14">
        <v>40</v>
      </c>
      <c r="M10" s="14">
        <v>50</v>
      </c>
      <c r="N10" s="14">
        <v>20</v>
      </c>
      <c r="O10" s="14">
        <v>70</v>
      </c>
    </row>
    <row r="11" spans="1:15" ht="15.6" customHeight="1" x14ac:dyDescent="0.2">
      <c r="A11" s="13" t="s">
        <v>108</v>
      </c>
      <c r="B11" s="14">
        <v>1180</v>
      </c>
      <c r="C11" s="14">
        <v>170</v>
      </c>
      <c r="D11" s="14">
        <v>210</v>
      </c>
      <c r="E11" s="14">
        <v>200</v>
      </c>
      <c r="F11" s="14">
        <v>130</v>
      </c>
      <c r="G11" s="14">
        <v>70</v>
      </c>
      <c r="H11" s="14">
        <v>60</v>
      </c>
      <c r="I11" s="14">
        <v>50</v>
      </c>
      <c r="J11" s="14">
        <v>70</v>
      </c>
      <c r="K11" s="14">
        <v>50</v>
      </c>
      <c r="L11" s="14">
        <v>40</v>
      </c>
      <c r="M11" s="14">
        <v>50</v>
      </c>
      <c r="N11" s="14">
        <v>30</v>
      </c>
      <c r="O11" s="14">
        <v>70</v>
      </c>
    </row>
    <row r="12" spans="1:15" ht="15.6" customHeight="1" x14ac:dyDescent="0.2">
      <c r="A12" s="13" t="s">
        <v>109</v>
      </c>
      <c r="B12" s="14">
        <v>1150</v>
      </c>
      <c r="C12" s="14">
        <v>170</v>
      </c>
      <c r="D12" s="14">
        <v>210</v>
      </c>
      <c r="E12" s="14">
        <v>190</v>
      </c>
      <c r="F12" s="14">
        <v>130</v>
      </c>
      <c r="G12" s="14">
        <v>60</v>
      </c>
      <c r="H12" s="14">
        <v>60</v>
      </c>
      <c r="I12" s="14">
        <v>60</v>
      </c>
      <c r="J12" s="14">
        <v>60</v>
      </c>
      <c r="K12" s="14">
        <v>40</v>
      </c>
      <c r="L12" s="14">
        <v>40</v>
      </c>
      <c r="M12" s="14">
        <v>40</v>
      </c>
      <c r="N12" s="14">
        <v>30</v>
      </c>
      <c r="O12" s="14">
        <v>70</v>
      </c>
    </row>
    <row r="13" spans="1:15" ht="15.6" customHeight="1" x14ac:dyDescent="0.2">
      <c r="A13" s="13" t="s">
        <v>110</v>
      </c>
      <c r="B13" s="14">
        <v>1130</v>
      </c>
      <c r="C13" s="14">
        <v>170</v>
      </c>
      <c r="D13" s="14">
        <v>200</v>
      </c>
      <c r="E13" s="14">
        <v>210</v>
      </c>
      <c r="F13" s="14">
        <v>130</v>
      </c>
      <c r="G13" s="14">
        <v>70</v>
      </c>
      <c r="H13" s="14">
        <v>60</v>
      </c>
      <c r="I13" s="14">
        <v>50</v>
      </c>
      <c r="J13" s="14">
        <v>60</v>
      </c>
      <c r="K13" s="14">
        <v>40</v>
      </c>
      <c r="L13" s="14">
        <v>40</v>
      </c>
      <c r="M13" s="14">
        <v>40</v>
      </c>
      <c r="N13" s="14">
        <v>20</v>
      </c>
      <c r="O13" s="14">
        <v>60</v>
      </c>
    </row>
    <row r="14" spans="1:15" ht="15.6" customHeight="1" x14ac:dyDescent="0.2">
      <c r="A14" s="13" t="s">
        <v>111</v>
      </c>
      <c r="B14" s="14">
        <v>1080</v>
      </c>
      <c r="C14" s="14">
        <v>160</v>
      </c>
      <c r="D14" s="14">
        <v>200</v>
      </c>
      <c r="E14" s="14">
        <v>190</v>
      </c>
      <c r="F14" s="14">
        <v>120</v>
      </c>
      <c r="G14" s="14">
        <v>60</v>
      </c>
      <c r="H14" s="14">
        <v>60</v>
      </c>
      <c r="I14" s="14">
        <v>40</v>
      </c>
      <c r="J14" s="14">
        <v>50</v>
      </c>
      <c r="K14" s="14">
        <v>40</v>
      </c>
      <c r="L14" s="14">
        <v>40</v>
      </c>
      <c r="M14" s="14">
        <v>40</v>
      </c>
      <c r="N14" s="14">
        <v>20</v>
      </c>
      <c r="O14" s="14">
        <v>70</v>
      </c>
    </row>
    <row r="15" spans="1:15" ht="15.6" customHeight="1" x14ac:dyDescent="0.2">
      <c r="A15" s="13" t="s">
        <v>112</v>
      </c>
      <c r="B15" s="14">
        <v>1180</v>
      </c>
      <c r="C15" s="14">
        <v>160</v>
      </c>
      <c r="D15" s="14">
        <v>170</v>
      </c>
      <c r="E15" s="14">
        <v>200</v>
      </c>
      <c r="F15" s="14">
        <v>180</v>
      </c>
      <c r="G15" s="14">
        <v>80</v>
      </c>
      <c r="H15" s="14">
        <v>60</v>
      </c>
      <c r="I15" s="14">
        <v>50</v>
      </c>
      <c r="J15" s="14">
        <v>70</v>
      </c>
      <c r="K15" s="14">
        <v>40</v>
      </c>
      <c r="L15" s="14">
        <v>30</v>
      </c>
      <c r="M15" s="14">
        <v>50</v>
      </c>
      <c r="N15" s="14">
        <v>30</v>
      </c>
      <c r="O15" s="14">
        <v>70</v>
      </c>
    </row>
    <row r="16" spans="1:15" ht="15.6" customHeight="1" x14ac:dyDescent="0.2">
      <c r="A16" s="13" t="s">
        <v>113</v>
      </c>
      <c r="B16" s="14">
        <v>1190</v>
      </c>
      <c r="C16" s="14">
        <v>160</v>
      </c>
      <c r="D16" s="14">
        <v>160</v>
      </c>
      <c r="E16" s="14">
        <v>200</v>
      </c>
      <c r="F16" s="14">
        <v>170</v>
      </c>
      <c r="G16" s="14">
        <v>100</v>
      </c>
      <c r="H16" s="14">
        <v>60</v>
      </c>
      <c r="I16" s="14">
        <v>50</v>
      </c>
      <c r="J16" s="14">
        <v>60</v>
      </c>
      <c r="K16" s="14">
        <v>40</v>
      </c>
      <c r="L16" s="14">
        <v>30</v>
      </c>
      <c r="M16" s="14">
        <v>60</v>
      </c>
      <c r="N16" s="14">
        <v>30</v>
      </c>
      <c r="O16" s="14">
        <v>80</v>
      </c>
    </row>
    <row r="17" spans="1:15" ht="15.6" customHeight="1" x14ac:dyDescent="0.2">
      <c r="A17" s="13" t="s">
        <v>114</v>
      </c>
      <c r="B17" s="14">
        <v>1160</v>
      </c>
      <c r="C17" s="14">
        <v>150</v>
      </c>
      <c r="D17" s="14">
        <v>150</v>
      </c>
      <c r="E17" s="14">
        <v>200</v>
      </c>
      <c r="F17" s="14">
        <v>170</v>
      </c>
      <c r="G17" s="14">
        <v>100</v>
      </c>
      <c r="H17" s="14">
        <v>60</v>
      </c>
      <c r="I17" s="14">
        <v>40</v>
      </c>
      <c r="J17" s="14">
        <v>60</v>
      </c>
      <c r="K17" s="14">
        <v>40</v>
      </c>
      <c r="L17" s="14">
        <v>30</v>
      </c>
      <c r="M17" s="14">
        <v>50</v>
      </c>
      <c r="N17" s="14">
        <v>30</v>
      </c>
      <c r="O17" s="14">
        <v>70</v>
      </c>
    </row>
    <row r="18" spans="1:15" ht="15.6" customHeight="1" x14ac:dyDescent="0.2">
      <c r="A18" s="13" t="s">
        <v>115</v>
      </c>
      <c r="B18" s="14">
        <v>1200</v>
      </c>
      <c r="C18" s="14">
        <v>160</v>
      </c>
      <c r="D18" s="14">
        <v>170</v>
      </c>
      <c r="E18" s="14">
        <v>210</v>
      </c>
      <c r="F18" s="14">
        <v>170</v>
      </c>
      <c r="G18" s="14">
        <v>100</v>
      </c>
      <c r="H18" s="14">
        <v>60</v>
      </c>
      <c r="I18" s="14">
        <v>50</v>
      </c>
      <c r="J18" s="14">
        <v>60</v>
      </c>
      <c r="K18" s="14">
        <v>40</v>
      </c>
      <c r="L18" s="14">
        <v>30</v>
      </c>
      <c r="M18" s="14">
        <v>50</v>
      </c>
      <c r="N18" s="14">
        <v>30</v>
      </c>
      <c r="O18" s="14">
        <v>80</v>
      </c>
    </row>
    <row r="19" spans="1:15" ht="15.6" customHeight="1" x14ac:dyDescent="0.2">
      <c r="A19" s="13" t="s">
        <v>116</v>
      </c>
      <c r="B19" s="14">
        <v>1120</v>
      </c>
      <c r="C19" s="14">
        <v>150</v>
      </c>
      <c r="D19" s="14">
        <v>150</v>
      </c>
      <c r="E19" s="14">
        <v>190</v>
      </c>
      <c r="F19" s="14">
        <v>160</v>
      </c>
      <c r="G19" s="14">
        <v>90</v>
      </c>
      <c r="H19" s="14">
        <v>70</v>
      </c>
      <c r="I19" s="14">
        <v>50</v>
      </c>
      <c r="J19" s="14">
        <v>60</v>
      </c>
      <c r="K19" s="14">
        <v>40</v>
      </c>
      <c r="L19" s="14">
        <v>30</v>
      </c>
      <c r="M19" s="14">
        <v>50</v>
      </c>
      <c r="N19" s="14">
        <v>30</v>
      </c>
      <c r="O19" s="14">
        <v>60</v>
      </c>
    </row>
    <row r="20" spans="1:15" ht="15.6" customHeight="1" x14ac:dyDescent="0.2">
      <c r="A20" s="13" t="s">
        <v>117</v>
      </c>
      <c r="B20" s="14">
        <v>1090</v>
      </c>
      <c r="C20" s="14">
        <v>150</v>
      </c>
      <c r="D20" s="14">
        <v>140</v>
      </c>
      <c r="E20" s="14">
        <v>180</v>
      </c>
      <c r="F20" s="14">
        <v>160</v>
      </c>
      <c r="G20" s="14">
        <v>90</v>
      </c>
      <c r="H20" s="14">
        <v>60</v>
      </c>
      <c r="I20" s="14">
        <v>50</v>
      </c>
      <c r="J20" s="14">
        <v>50</v>
      </c>
      <c r="K20" s="14">
        <v>30</v>
      </c>
      <c r="L20" s="14">
        <v>30</v>
      </c>
      <c r="M20" s="14">
        <v>40</v>
      </c>
      <c r="N20" s="14">
        <v>30</v>
      </c>
      <c r="O20" s="14">
        <v>70</v>
      </c>
    </row>
    <row r="21" spans="1:15" ht="15.6" customHeight="1" x14ac:dyDescent="0.2">
      <c r="A21" s="13" t="s">
        <v>118</v>
      </c>
      <c r="B21" s="14">
        <v>1010</v>
      </c>
      <c r="C21" s="14">
        <v>150</v>
      </c>
      <c r="D21" s="14">
        <v>140</v>
      </c>
      <c r="E21" s="14">
        <v>170</v>
      </c>
      <c r="F21" s="14">
        <v>140</v>
      </c>
      <c r="G21" s="14">
        <v>90</v>
      </c>
      <c r="H21" s="14">
        <v>50</v>
      </c>
      <c r="I21" s="14">
        <v>50</v>
      </c>
      <c r="J21" s="14">
        <v>50</v>
      </c>
      <c r="K21" s="14">
        <v>30</v>
      </c>
      <c r="L21" s="14">
        <v>30</v>
      </c>
      <c r="M21" s="14">
        <v>40</v>
      </c>
      <c r="N21" s="14">
        <v>30</v>
      </c>
      <c r="O21" s="14">
        <v>60</v>
      </c>
    </row>
    <row r="22" spans="1:15" ht="15.6" customHeight="1" x14ac:dyDescent="0.2">
      <c r="A22" s="13" t="s">
        <v>119</v>
      </c>
      <c r="B22" s="14">
        <v>1000</v>
      </c>
      <c r="C22" s="14">
        <v>150</v>
      </c>
      <c r="D22" s="14">
        <v>120</v>
      </c>
      <c r="E22" s="14">
        <v>170</v>
      </c>
      <c r="F22" s="14">
        <v>140</v>
      </c>
      <c r="G22" s="14">
        <v>90</v>
      </c>
      <c r="H22" s="14">
        <v>50</v>
      </c>
      <c r="I22" s="14">
        <v>40</v>
      </c>
      <c r="J22" s="14">
        <v>50</v>
      </c>
      <c r="K22" s="14">
        <v>30</v>
      </c>
      <c r="L22" s="14">
        <v>30</v>
      </c>
      <c r="M22" s="14">
        <v>40</v>
      </c>
      <c r="N22" s="14">
        <v>30</v>
      </c>
      <c r="O22" s="14">
        <v>60</v>
      </c>
    </row>
    <row r="23" spans="1:15" ht="15.6" customHeight="1" x14ac:dyDescent="0.2">
      <c r="A23" s="13" t="s">
        <v>120</v>
      </c>
      <c r="B23" s="14">
        <v>980</v>
      </c>
      <c r="C23" s="14">
        <v>120</v>
      </c>
      <c r="D23" s="14">
        <v>110</v>
      </c>
      <c r="E23" s="14">
        <v>160</v>
      </c>
      <c r="F23" s="14">
        <v>140</v>
      </c>
      <c r="G23" s="14">
        <v>100</v>
      </c>
      <c r="H23" s="14">
        <v>60</v>
      </c>
      <c r="I23" s="14">
        <v>40</v>
      </c>
      <c r="J23" s="14">
        <v>50</v>
      </c>
      <c r="K23" s="14">
        <v>40</v>
      </c>
      <c r="L23" s="14">
        <v>20</v>
      </c>
      <c r="M23" s="14">
        <v>40</v>
      </c>
      <c r="N23" s="14">
        <v>30</v>
      </c>
      <c r="O23" s="14">
        <v>70</v>
      </c>
    </row>
    <row r="24" spans="1:15" ht="15.6" customHeight="1" x14ac:dyDescent="0.2">
      <c r="A24" s="13" t="s">
        <v>121</v>
      </c>
      <c r="B24" s="14">
        <v>980</v>
      </c>
      <c r="C24" s="14">
        <v>130</v>
      </c>
      <c r="D24" s="14">
        <v>120</v>
      </c>
      <c r="E24" s="14">
        <v>160</v>
      </c>
      <c r="F24" s="14">
        <v>140</v>
      </c>
      <c r="G24" s="14">
        <v>100</v>
      </c>
      <c r="H24" s="14">
        <v>70</v>
      </c>
      <c r="I24" s="14">
        <v>40</v>
      </c>
      <c r="J24" s="14">
        <v>50</v>
      </c>
      <c r="K24" s="14">
        <v>40</v>
      </c>
      <c r="L24" s="14">
        <v>20</v>
      </c>
      <c r="M24" s="14">
        <v>40</v>
      </c>
      <c r="N24" s="14">
        <v>20</v>
      </c>
      <c r="O24" s="14">
        <v>60</v>
      </c>
    </row>
    <row r="25" spans="1:15" ht="15.6" customHeight="1" x14ac:dyDescent="0.2">
      <c r="A25" s="13" t="s">
        <v>122</v>
      </c>
      <c r="B25" s="14">
        <v>950</v>
      </c>
      <c r="C25" s="14">
        <v>130</v>
      </c>
      <c r="D25" s="14">
        <v>110</v>
      </c>
      <c r="E25" s="14">
        <v>160</v>
      </c>
      <c r="F25" s="14">
        <v>130</v>
      </c>
      <c r="G25" s="14">
        <v>90</v>
      </c>
      <c r="H25" s="14">
        <v>60</v>
      </c>
      <c r="I25" s="14">
        <v>40</v>
      </c>
      <c r="J25" s="14">
        <v>50</v>
      </c>
      <c r="K25" s="14">
        <v>40</v>
      </c>
      <c r="L25" s="14">
        <v>20</v>
      </c>
      <c r="M25" s="14">
        <v>30</v>
      </c>
      <c r="N25" s="14">
        <v>30</v>
      </c>
      <c r="O25" s="14">
        <v>60</v>
      </c>
    </row>
    <row r="26" spans="1:15" ht="15.6" customHeight="1" x14ac:dyDescent="0.2">
      <c r="A26" s="13" t="s">
        <v>123</v>
      </c>
      <c r="B26" s="14">
        <v>930</v>
      </c>
      <c r="C26" s="14">
        <v>130</v>
      </c>
      <c r="D26" s="14">
        <v>100</v>
      </c>
      <c r="E26" s="14">
        <v>160</v>
      </c>
      <c r="F26" s="14">
        <v>130</v>
      </c>
      <c r="G26" s="14">
        <v>90</v>
      </c>
      <c r="H26" s="14">
        <v>60</v>
      </c>
      <c r="I26" s="14">
        <v>50</v>
      </c>
      <c r="J26" s="14">
        <v>40</v>
      </c>
      <c r="K26" s="14">
        <v>40</v>
      </c>
      <c r="L26" s="14">
        <v>20</v>
      </c>
      <c r="M26" s="14">
        <v>30</v>
      </c>
      <c r="N26" s="14">
        <v>30</v>
      </c>
      <c r="O26" s="14">
        <v>70</v>
      </c>
    </row>
    <row r="27" spans="1:15" ht="15.6" customHeight="1" x14ac:dyDescent="0.2">
      <c r="A27" s="13" t="s">
        <v>124</v>
      </c>
      <c r="B27" s="14">
        <v>890</v>
      </c>
      <c r="C27" s="14">
        <v>120</v>
      </c>
      <c r="D27" s="14">
        <v>120</v>
      </c>
      <c r="E27" s="14">
        <v>120</v>
      </c>
      <c r="F27" s="14">
        <v>120</v>
      </c>
      <c r="G27" s="14">
        <v>80</v>
      </c>
      <c r="H27" s="14">
        <v>70</v>
      </c>
      <c r="I27" s="14">
        <v>40</v>
      </c>
      <c r="J27" s="14">
        <v>50</v>
      </c>
      <c r="K27" s="14">
        <v>30</v>
      </c>
      <c r="L27" s="14">
        <v>20</v>
      </c>
      <c r="M27" s="14">
        <v>30</v>
      </c>
      <c r="N27" s="14">
        <v>30</v>
      </c>
      <c r="O27" s="14">
        <v>60</v>
      </c>
    </row>
    <row r="28" spans="1:15" ht="15.6" customHeight="1" x14ac:dyDescent="0.2">
      <c r="A28" s="13" t="s">
        <v>125</v>
      </c>
      <c r="B28" s="14">
        <v>840</v>
      </c>
      <c r="C28" s="14">
        <v>130</v>
      </c>
      <c r="D28" s="14">
        <v>120</v>
      </c>
      <c r="E28" s="14">
        <v>100</v>
      </c>
      <c r="F28" s="14">
        <v>120</v>
      </c>
      <c r="G28" s="14">
        <v>70</v>
      </c>
      <c r="H28" s="14">
        <v>60</v>
      </c>
      <c r="I28" s="14">
        <v>40</v>
      </c>
      <c r="J28" s="14">
        <v>40</v>
      </c>
      <c r="K28" s="14">
        <v>30</v>
      </c>
      <c r="L28" s="14">
        <v>20</v>
      </c>
      <c r="M28" s="14">
        <v>30</v>
      </c>
      <c r="N28" s="14">
        <v>30</v>
      </c>
      <c r="O28" s="14">
        <v>60</v>
      </c>
    </row>
    <row r="29" spans="1:15" ht="15.6" customHeight="1" x14ac:dyDescent="0.2">
      <c r="A29" s="13" t="s">
        <v>126</v>
      </c>
      <c r="B29" s="14">
        <v>810</v>
      </c>
      <c r="C29" s="14">
        <v>120</v>
      </c>
      <c r="D29" s="14">
        <v>110</v>
      </c>
      <c r="E29" s="14">
        <v>110</v>
      </c>
      <c r="F29" s="14">
        <v>110</v>
      </c>
      <c r="G29" s="14">
        <v>60</v>
      </c>
      <c r="H29" s="14">
        <v>60</v>
      </c>
      <c r="I29" s="14">
        <v>30</v>
      </c>
      <c r="J29" s="14">
        <v>40</v>
      </c>
      <c r="K29" s="14">
        <v>30</v>
      </c>
      <c r="L29" s="14">
        <v>20</v>
      </c>
      <c r="M29" s="14">
        <v>30</v>
      </c>
      <c r="N29" s="14">
        <v>30</v>
      </c>
      <c r="O29" s="14">
        <v>60</v>
      </c>
    </row>
    <row r="30" spans="1:15" ht="15.6" customHeight="1" x14ac:dyDescent="0.2">
      <c r="A30" s="13" t="s">
        <v>127</v>
      </c>
      <c r="B30" s="14">
        <v>800</v>
      </c>
      <c r="C30" s="14">
        <v>130</v>
      </c>
      <c r="D30" s="14">
        <v>110</v>
      </c>
      <c r="E30" s="14">
        <v>100</v>
      </c>
      <c r="F30" s="14">
        <v>120</v>
      </c>
      <c r="G30" s="14">
        <v>60</v>
      </c>
      <c r="H30" s="14">
        <v>50</v>
      </c>
      <c r="I30" s="14">
        <v>30</v>
      </c>
      <c r="J30" s="14">
        <v>40</v>
      </c>
      <c r="K30" s="14">
        <v>30</v>
      </c>
      <c r="L30" s="14">
        <v>20</v>
      </c>
      <c r="M30" s="14">
        <v>30</v>
      </c>
      <c r="N30" s="14">
        <v>30</v>
      </c>
      <c r="O30" s="14">
        <v>60</v>
      </c>
    </row>
    <row r="31" spans="1:15" ht="15.6" customHeight="1" x14ac:dyDescent="0.2">
      <c r="A31" s="13" t="s">
        <v>128</v>
      </c>
      <c r="B31" s="14">
        <v>780</v>
      </c>
      <c r="C31" s="14">
        <v>120</v>
      </c>
      <c r="D31" s="14">
        <v>110</v>
      </c>
      <c r="E31" s="14">
        <v>100</v>
      </c>
      <c r="F31" s="14">
        <v>110</v>
      </c>
      <c r="G31" s="14">
        <v>60</v>
      </c>
      <c r="H31" s="14">
        <v>50</v>
      </c>
      <c r="I31" s="14">
        <v>30</v>
      </c>
      <c r="J31" s="14">
        <v>30</v>
      </c>
      <c r="K31" s="14">
        <v>30</v>
      </c>
      <c r="L31" s="14">
        <v>20</v>
      </c>
      <c r="M31" s="14">
        <v>30</v>
      </c>
      <c r="N31" s="14">
        <v>30</v>
      </c>
      <c r="O31" s="14">
        <v>60</v>
      </c>
    </row>
    <row r="32" spans="1:15" ht="15.6" customHeight="1" x14ac:dyDescent="0.2">
      <c r="A32" s="13" t="s">
        <v>129</v>
      </c>
      <c r="B32" s="14">
        <v>760</v>
      </c>
      <c r="C32" s="14">
        <v>130</v>
      </c>
      <c r="D32" s="14">
        <v>120</v>
      </c>
      <c r="E32" s="14">
        <v>100</v>
      </c>
      <c r="F32" s="14">
        <v>100</v>
      </c>
      <c r="G32" s="14">
        <v>60</v>
      </c>
      <c r="H32" s="14">
        <v>50</v>
      </c>
      <c r="I32" s="14">
        <v>30</v>
      </c>
      <c r="J32" s="14">
        <v>30</v>
      </c>
      <c r="K32" s="14">
        <v>30</v>
      </c>
      <c r="L32" s="14">
        <v>20</v>
      </c>
      <c r="M32" s="14">
        <v>30</v>
      </c>
      <c r="N32" s="14">
        <v>30</v>
      </c>
      <c r="O32" s="14">
        <v>50</v>
      </c>
    </row>
    <row r="33" spans="1:15" ht="15.6" customHeight="1" x14ac:dyDescent="0.2">
      <c r="A33" s="13" t="s">
        <v>130</v>
      </c>
      <c r="B33" s="14">
        <v>690</v>
      </c>
      <c r="C33" s="14">
        <v>110</v>
      </c>
      <c r="D33" s="14">
        <v>110</v>
      </c>
      <c r="E33" s="14">
        <v>80</v>
      </c>
      <c r="F33" s="14">
        <v>90</v>
      </c>
      <c r="G33" s="14">
        <v>50</v>
      </c>
      <c r="H33" s="14">
        <v>50</v>
      </c>
      <c r="I33" s="14">
        <v>30</v>
      </c>
      <c r="J33" s="14">
        <v>20</v>
      </c>
      <c r="K33" s="14">
        <v>30</v>
      </c>
      <c r="L33" s="14">
        <v>10</v>
      </c>
      <c r="M33" s="14">
        <v>30</v>
      </c>
      <c r="N33" s="14">
        <v>30</v>
      </c>
      <c r="O33" s="14">
        <v>50</v>
      </c>
    </row>
    <row r="34" spans="1:15" ht="15.6" customHeight="1" x14ac:dyDescent="0.2">
      <c r="A34" s="13" t="s">
        <v>131</v>
      </c>
      <c r="B34" s="14">
        <v>650</v>
      </c>
      <c r="C34" s="14">
        <v>100</v>
      </c>
      <c r="D34" s="14">
        <v>100</v>
      </c>
      <c r="E34" s="14">
        <v>90</v>
      </c>
      <c r="F34" s="14">
        <v>80</v>
      </c>
      <c r="G34" s="14">
        <v>50</v>
      </c>
      <c r="H34" s="14">
        <v>50</v>
      </c>
      <c r="I34" s="14">
        <v>20</v>
      </c>
      <c r="J34" s="14">
        <v>20</v>
      </c>
      <c r="K34" s="14">
        <v>20</v>
      </c>
      <c r="L34" s="14">
        <v>10</v>
      </c>
      <c r="M34" s="14">
        <v>30</v>
      </c>
      <c r="N34" s="14">
        <v>30</v>
      </c>
      <c r="O34" s="14">
        <v>40</v>
      </c>
    </row>
    <row r="35" spans="1:15" ht="15.6" customHeight="1" x14ac:dyDescent="0.2">
      <c r="A35" s="13" t="s">
        <v>132</v>
      </c>
      <c r="B35" s="14">
        <v>630</v>
      </c>
      <c r="C35" s="14">
        <v>100</v>
      </c>
      <c r="D35" s="14">
        <v>100</v>
      </c>
      <c r="E35" s="14">
        <v>80</v>
      </c>
      <c r="F35" s="14">
        <v>80</v>
      </c>
      <c r="G35" s="14">
        <v>40</v>
      </c>
      <c r="H35" s="14">
        <v>40</v>
      </c>
      <c r="I35" s="14">
        <v>20</v>
      </c>
      <c r="J35" s="14">
        <v>20</v>
      </c>
      <c r="K35" s="14">
        <v>20</v>
      </c>
      <c r="L35" s="14">
        <v>10</v>
      </c>
      <c r="M35" s="14">
        <v>20</v>
      </c>
      <c r="N35" s="14">
        <v>30</v>
      </c>
      <c r="O35" s="14">
        <v>50</v>
      </c>
    </row>
    <row r="36" spans="1:15" ht="15.6" customHeight="1" x14ac:dyDescent="0.2">
      <c r="A36" s="13" t="s">
        <v>133</v>
      </c>
      <c r="B36" s="14">
        <v>640</v>
      </c>
      <c r="C36" s="14">
        <v>120</v>
      </c>
      <c r="D36" s="14">
        <v>100</v>
      </c>
      <c r="E36" s="14">
        <v>70</v>
      </c>
      <c r="F36" s="14">
        <v>90</v>
      </c>
      <c r="G36" s="14">
        <v>40</v>
      </c>
      <c r="H36" s="14">
        <v>40</v>
      </c>
      <c r="I36" s="14">
        <v>30</v>
      </c>
      <c r="J36" s="14">
        <v>20</v>
      </c>
      <c r="K36" s="14">
        <v>20</v>
      </c>
      <c r="L36" s="14">
        <v>10</v>
      </c>
      <c r="M36" s="14">
        <v>20</v>
      </c>
      <c r="N36" s="14">
        <v>30</v>
      </c>
      <c r="O36" s="14">
        <v>50</v>
      </c>
    </row>
    <row r="37" spans="1:15" ht="15.6" customHeight="1" x14ac:dyDescent="0.2">
      <c r="A37" s="13" t="s">
        <v>134</v>
      </c>
      <c r="B37" s="14">
        <v>650</v>
      </c>
      <c r="C37" s="14">
        <v>120</v>
      </c>
      <c r="D37" s="14">
        <v>100</v>
      </c>
      <c r="E37" s="14">
        <v>70</v>
      </c>
      <c r="F37" s="14">
        <v>90</v>
      </c>
      <c r="G37" s="14">
        <v>50</v>
      </c>
      <c r="H37" s="14">
        <v>50</v>
      </c>
      <c r="I37" s="14">
        <v>20</v>
      </c>
      <c r="J37" s="14">
        <v>30</v>
      </c>
      <c r="K37" s="14">
        <v>20</v>
      </c>
      <c r="L37" s="14">
        <v>10</v>
      </c>
      <c r="M37" s="14">
        <v>20</v>
      </c>
      <c r="N37" s="14">
        <v>30</v>
      </c>
      <c r="O37" s="14">
        <v>50</v>
      </c>
    </row>
    <row r="38" spans="1:15" ht="15.6" customHeight="1" x14ac:dyDescent="0.2">
      <c r="A38" s="13" t="s">
        <v>135</v>
      </c>
      <c r="B38" s="14">
        <v>680</v>
      </c>
      <c r="C38" s="14">
        <v>120</v>
      </c>
      <c r="D38" s="14">
        <v>100</v>
      </c>
      <c r="E38" s="14">
        <v>70</v>
      </c>
      <c r="F38" s="14">
        <v>80</v>
      </c>
      <c r="G38" s="14">
        <v>60</v>
      </c>
      <c r="H38" s="14">
        <v>50</v>
      </c>
      <c r="I38" s="14">
        <v>40</v>
      </c>
      <c r="J38" s="14">
        <v>30</v>
      </c>
      <c r="K38" s="14">
        <v>30</v>
      </c>
      <c r="L38" s="14">
        <v>20</v>
      </c>
      <c r="M38" s="14">
        <v>20</v>
      </c>
      <c r="N38" s="14">
        <v>30</v>
      </c>
      <c r="O38" s="14">
        <v>60</v>
      </c>
    </row>
    <row r="39" spans="1:15" ht="15.6" customHeight="1" x14ac:dyDescent="0.2">
      <c r="A39" s="13" t="s">
        <v>136</v>
      </c>
      <c r="B39" s="14">
        <v>1070</v>
      </c>
      <c r="C39" s="14">
        <v>190</v>
      </c>
      <c r="D39" s="14">
        <v>120</v>
      </c>
      <c r="E39" s="14">
        <v>130</v>
      </c>
      <c r="F39" s="14">
        <v>90</v>
      </c>
      <c r="G39" s="14">
        <v>100</v>
      </c>
      <c r="H39" s="14">
        <v>90</v>
      </c>
      <c r="I39" s="14">
        <v>50</v>
      </c>
      <c r="J39" s="14">
        <v>50</v>
      </c>
      <c r="K39" s="14">
        <v>50</v>
      </c>
      <c r="L39" s="14">
        <v>40</v>
      </c>
      <c r="M39" s="14">
        <v>30</v>
      </c>
      <c r="N39" s="14">
        <v>30</v>
      </c>
      <c r="O39" s="14">
        <v>100</v>
      </c>
    </row>
    <row r="40" spans="1:15" ht="15.6" customHeight="1" x14ac:dyDescent="0.2">
      <c r="A40" s="13" t="s">
        <v>137</v>
      </c>
      <c r="B40" s="14">
        <v>1130</v>
      </c>
      <c r="C40" s="14">
        <v>220</v>
      </c>
      <c r="D40" s="14">
        <v>130</v>
      </c>
      <c r="E40" s="14">
        <v>120</v>
      </c>
      <c r="F40" s="14">
        <v>100</v>
      </c>
      <c r="G40" s="14">
        <v>80</v>
      </c>
      <c r="H40" s="14">
        <v>90</v>
      </c>
      <c r="I40" s="14">
        <v>70</v>
      </c>
      <c r="J40" s="14">
        <v>70</v>
      </c>
      <c r="K40" s="14">
        <v>50</v>
      </c>
      <c r="L40" s="14">
        <v>30</v>
      </c>
      <c r="M40" s="14">
        <v>30</v>
      </c>
      <c r="N40" s="14">
        <v>20</v>
      </c>
      <c r="O40" s="14">
        <v>110</v>
      </c>
    </row>
    <row r="41" spans="1:15" ht="15.6" customHeight="1" x14ac:dyDescent="0.2">
      <c r="A41" s="13" t="s">
        <v>138</v>
      </c>
      <c r="B41" s="14">
        <v>1170</v>
      </c>
      <c r="C41" s="14">
        <v>220</v>
      </c>
      <c r="D41" s="14">
        <v>140</v>
      </c>
      <c r="E41" s="14">
        <v>130</v>
      </c>
      <c r="F41" s="14">
        <v>100</v>
      </c>
      <c r="G41" s="14">
        <v>90</v>
      </c>
      <c r="H41" s="14">
        <v>70</v>
      </c>
      <c r="I41" s="14">
        <v>80</v>
      </c>
      <c r="J41" s="14">
        <v>80</v>
      </c>
      <c r="K41" s="14">
        <v>70</v>
      </c>
      <c r="L41" s="14">
        <v>30</v>
      </c>
      <c r="M41" s="14">
        <v>30</v>
      </c>
      <c r="N41" s="14">
        <v>30</v>
      </c>
      <c r="O41" s="14">
        <v>120</v>
      </c>
    </row>
    <row r="42" spans="1:15" ht="15.6" customHeight="1" x14ac:dyDescent="0.2">
      <c r="A42" s="13" t="s">
        <v>139</v>
      </c>
      <c r="B42" s="14">
        <v>1200</v>
      </c>
      <c r="C42" s="14">
        <v>220</v>
      </c>
      <c r="D42" s="14">
        <v>140</v>
      </c>
      <c r="E42" s="14">
        <v>130</v>
      </c>
      <c r="F42" s="14">
        <v>110</v>
      </c>
      <c r="G42" s="14">
        <v>80</v>
      </c>
      <c r="H42" s="14">
        <v>80</v>
      </c>
      <c r="I42" s="14">
        <v>80</v>
      </c>
      <c r="J42" s="14">
        <v>80</v>
      </c>
      <c r="K42" s="14">
        <v>60</v>
      </c>
      <c r="L42" s="14">
        <v>30</v>
      </c>
      <c r="M42" s="14">
        <v>40</v>
      </c>
      <c r="N42" s="14">
        <v>20</v>
      </c>
      <c r="O42" s="14">
        <v>130</v>
      </c>
    </row>
    <row r="43" spans="1:15" ht="15.6" customHeight="1" x14ac:dyDescent="0.2">
      <c r="A43" s="13" t="s">
        <v>140</v>
      </c>
      <c r="B43" s="14">
        <v>1240</v>
      </c>
      <c r="C43" s="14">
        <v>250</v>
      </c>
      <c r="D43" s="14">
        <v>150</v>
      </c>
      <c r="E43" s="14">
        <v>130</v>
      </c>
      <c r="F43" s="14">
        <v>110</v>
      </c>
      <c r="G43" s="14">
        <v>80</v>
      </c>
      <c r="H43" s="14">
        <v>70</v>
      </c>
      <c r="I43" s="14">
        <v>80</v>
      </c>
      <c r="J43" s="14">
        <v>70</v>
      </c>
      <c r="K43" s="14">
        <v>60</v>
      </c>
      <c r="L43" s="14">
        <v>40</v>
      </c>
      <c r="M43" s="14">
        <v>30</v>
      </c>
      <c r="N43" s="14">
        <v>30</v>
      </c>
      <c r="O43" s="14">
        <v>130</v>
      </c>
    </row>
    <row r="44" spans="1:15" ht="15.6" customHeight="1" x14ac:dyDescent="0.2">
      <c r="A44" s="13" t="s">
        <v>141</v>
      </c>
      <c r="B44" s="14">
        <v>1250</v>
      </c>
      <c r="C44" s="14">
        <v>260</v>
      </c>
      <c r="D44" s="14">
        <v>150</v>
      </c>
      <c r="E44" s="14">
        <v>150</v>
      </c>
      <c r="F44" s="14">
        <v>100</v>
      </c>
      <c r="G44" s="14">
        <v>90</v>
      </c>
      <c r="H44" s="14">
        <v>80</v>
      </c>
      <c r="I44" s="14">
        <v>70</v>
      </c>
      <c r="J44" s="14">
        <v>70</v>
      </c>
      <c r="K44" s="14">
        <v>50</v>
      </c>
      <c r="L44" s="14">
        <v>40</v>
      </c>
      <c r="M44" s="14">
        <v>40</v>
      </c>
      <c r="N44" s="14">
        <v>30</v>
      </c>
      <c r="O44" s="14">
        <v>140</v>
      </c>
    </row>
    <row r="45" spans="1:15" ht="15.6" customHeight="1" x14ac:dyDescent="0.2">
      <c r="A45" s="13" t="s">
        <v>142</v>
      </c>
      <c r="B45" s="14">
        <v>1160</v>
      </c>
      <c r="C45" s="14">
        <v>240</v>
      </c>
      <c r="D45" s="14">
        <v>140</v>
      </c>
      <c r="E45" s="14">
        <v>120</v>
      </c>
      <c r="F45" s="14">
        <v>110</v>
      </c>
      <c r="G45" s="14">
        <v>80</v>
      </c>
      <c r="H45" s="14">
        <v>70</v>
      </c>
      <c r="I45" s="14">
        <v>60</v>
      </c>
      <c r="J45" s="14">
        <v>70</v>
      </c>
      <c r="K45" s="14">
        <v>50</v>
      </c>
      <c r="L45" s="14">
        <v>40</v>
      </c>
      <c r="M45" s="14">
        <v>30</v>
      </c>
      <c r="N45" s="14">
        <v>30</v>
      </c>
      <c r="O45" s="14">
        <v>130</v>
      </c>
    </row>
    <row r="46" spans="1:15" ht="15.6" customHeight="1" x14ac:dyDescent="0.2">
      <c r="A46" s="13" t="s">
        <v>143</v>
      </c>
      <c r="B46" s="14">
        <v>1100</v>
      </c>
      <c r="C46" s="14">
        <v>230</v>
      </c>
      <c r="D46" s="14">
        <v>140</v>
      </c>
      <c r="E46" s="14">
        <v>120</v>
      </c>
      <c r="F46" s="14">
        <v>100</v>
      </c>
      <c r="G46" s="14">
        <v>90</v>
      </c>
      <c r="H46" s="14">
        <v>70</v>
      </c>
      <c r="I46" s="14">
        <v>60</v>
      </c>
      <c r="J46" s="14">
        <v>50</v>
      </c>
      <c r="K46" s="14">
        <v>50</v>
      </c>
      <c r="L46" s="14">
        <v>30</v>
      </c>
      <c r="M46" s="14">
        <v>30</v>
      </c>
      <c r="N46" s="14">
        <v>20</v>
      </c>
      <c r="O46" s="14">
        <v>120</v>
      </c>
    </row>
    <row r="47" spans="1:15" ht="15.6" customHeight="1" x14ac:dyDescent="0.2">
      <c r="A47" s="13" t="s">
        <v>144</v>
      </c>
      <c r="B47" s="14">
        <v>1110</v>
      </c>
      <c r="C47" s="14">
        <v>230</v>
      </c>
      <c r="D47" s="14">
        <v>130</v>
      </c>
      <c r="E47" s="14">
        <v>130</v>
      </c>
      <c r="F47" s="14">
        <v>100</v>
      </c>
      <c r="G47" s="14">
        <v>80</v>
      </c>
      <c r="H47" s="14">
        <v>70</v>
      </c>
      <c r="I47" s="14">
        <v>60</v>
      </c>
      <c r="J47" s="14">
        <v>50</v>
      </c>
      <c r="K47" s="14">
        <v>50</v>
      </c>
      <c r="L47" s="14">
        <v>30</v>
      </c>
      <c r="M47" s="14">
        <v>30</v>
      </c>
      <c r="N47" s="14">
        <v>20</v>
      </c>
      <c r="O47" s="14">
        <v>130</v>
      </c>
    </row>
    <row r="48" spans="1:15" ht="15.6" customHeight="1" x14ac:dyDescent="0.2">
      <c r="A48" s="13" t="s">
        <v>145</v>
      </c>
      <c r="B48" s="14">
        <v>1110</v>
      </c>
      <c r="C48" s="14">
        <v>230</v>
      </c>
      <c r="D48" s="14">
        <v>140</v>
      </c>
      <c r="E48" s="14">
        <v>120</v>
      </c>
      <c r="F48" s="14">
        <v>110</v>
      </c>
      <c r="G48" s="14">
        <v>80</v>
      </c>
      <c r="H48" s="14">
        <v>60</v>
      </c>
      <c r="I48" s="14">
        <v>60</v>
      </c>
      <c r="J48" s="14">
        <v>60</v>
      </c>
      <c r="K48" s="14">
        <v>50</v>
      </c>
      <c r="L48" s="14">
        <v>30</v>
      </c>
      <c r="M48" s="14">
        <v>30</v>
      </c>
      <c r="N48" s="14">
        <v>20</v>
      </c>
      <c r="O48" s="14">
        <v>130</v>
      </c>
    </row>
    <row r="49" spans="1:15" ht="15.6" customHeight="1" x14ac:dyDescent="0.2">
      <c r="A49" s="13" t="s">
        <v>146</v>
      </c>
      <c r="B49" s="14">
        <v>1110</v>
      </c>
      <c r="C49" s="14">
        <v>230</v>
      </c>
      <c r="D49" s="14">
        <v>150</v>
      </c>
      <c r="E49" s="14">
        <v>130</v>
      </c>
      <c r="F49" s="14">
        <v>90</v>
      </c>
      <c r="G49" s="14">
        <v>80</v>
      </c>
      <c r="H49" s="14">
        <v>60</v>
      </c>
      <c r="I49" s="14">
        <v>60</v>
      </c>
      <c r="J49" s="14">
        <v>60</v>
      </c>
      <c r="K49" s="14">
        <v>50</v>
      </c>
      <c r="L49" s="14">
        <v>30</v>
      </c>
      <c r="M49" s="14">
        <v>20</v>
      </c>
      <c r="N49" s="14">
        <v>20</v>
      </c>
      <c r="O49" s="14">
        <v>120</v>
      </c>
    </row>
    <row r="50" spans="1:15" ht="15.6" customHeight="1" x14ac:dyDescent="0.2">
      <c r="A50" s="13" t="s">
        <v>147</v>
      </c>
      <c r="B50" s="14">
        <v>1070</v>
      </c>
      <c r="C50" s="14">
        <v>230</v>
      </c>
      <c r="D50" s="14">
        <v>150</v>
      </c>
      <c r="E50" s="14">
        <v>140</v>
      </c>
      <c r="F50" s="14">
        <v>90</v>
      </c>
      <c r="G50" s="14">
        <v>80</v>
      </c>
      <c r="H50" s="14">
        <v>50</v>
      </c>
      <c r="I50" s="14">
        <v>50</v>
      </c>
      <c r="J50" s="14">
        <v>60</v>
      </c>
      <c r="K50" s="14">
        <v>40</v>
      </c>
      <c r="L50" s="14">
        <v>30</v>
      </c>
      <c r="M50" s="14">
        <v>20</v>
      </c>
      <c r="N50" s="14">
        <v>20</v>
      </c>
      <c r="O50" s="14">
        <v>120</v>
      </c>
    </row>
    <row r="51" spans="1:15" ht="15.6" customHeight="1" x14ac:dyDescent="0.2">
      <c r="A51" s="13" t="s">
        <v>148</v>
      </c>
      <c r="B51" s="14">
        <v>1140</v>
      </c>
      <c r="C51" s="14">
        <v>240</v>
      </c>
      <c r="D51" s="14">
        <v>180</v>
      </c>
      <c r="E51" s="14">
        <v>130</v>
      </c>
      <c r="F51" s="14">
        <v>110</v>
      </c>
      <c r="G51" s="14">
        <v>80</v>
      </c>
      <c r="H51" s="14">
        <v>60</v>
      </c>
      <c r="I51" s="14">
        <v>50</v>
      </c>
      <c r="J51" s="14">
        <v>50</v>
      </c>
      <c r="K51" s="14">
        <v>40</v>
      </c>
      <c r="L51" s="14">
        <v>40</v>
      </c>
      <c r="M51" s="14">
        <v>30</v>
      </c>
      <c r="N51" s="14">
        <v>10</v>
      </c>
      <c r="O51" s="14">
        <v>130</v>
      </c>
    </row>
    <row r="52" spans="1:15" ht="15.6" customHeight="1" x14ac:dyDescent="0.2">
      <c r="A52" s="13" t="s">
        <v>149</v>
      </c>
      <c r="B52" s="14">
        <v>1150</v>
      </c>
      <c r="C52" s="14">
        <v>260</v>
      </c>
      <c r="D52" s="14">
        <v>180</v>
      </c>
      <c r="E52" s="14">
        <v>120</v>
      </c>
      <c r="F52" s="14">
        <v>120</v>
      </c>
      <c r="G52" s="14">
        <v>80</v>
      </c>
      <c r="H52" s="14">
        <v>60</v>
      </c>
      <c r="I52" s="14">
        <v>50</v>
      </c>
      <c r="J52" s="14">
        <v>40</v>
      </c>
      <c r="K52" s="14">
        <v>40</v>
      </c>
      <c r="L52" s="14">
        <v>40</v>
      </c>
      <c r="M52" s="14">
        <v>30</v>
      </c>
      <c r="N52" s="14">
        <v>20</v>
      </c>
      <c r="O52" s="14">
        <v>120</v>
      </c>
    </row>
    <row r="53" spans="1:15" ht="15.6" customHeight="1" x14ac:dyDescent="0.2">
      <c r="A53" s="13" t="s">
        <v>150</v>
      </c>
      <c r="B53" s="14">
        <v>1130</v>
      </c>
      <c r="C53" s="14">
        <v>260</v>
      </c>
      <c r="D53" s="14">
        <v>180</v>
      </c>
      <c r="E53" s="14">
        <v>120</v>
      </c>
      <c r="F53" s="14">
        <v>110</v>
      </c>
      <c r="G53" s="14">
        <v>70</v>
      </c>
      <c r="H53" s="14">
        <v>70</v>
      </c>
      <c r="I53" s="14">
        <v>50</v>
      </c>
      <c r="J53" s="14">
        <v>50</v>
      </c>
      <c r="K53" s="14">
        <v>40</v>
      </c>
      <c r="L53" s="14">
        <v>40</v>
      </c>
      <c r="M53" s="14">
        <v>30</v>
      </c>
      <c r="N53" s="14">
        <v>10</v>
      </c>
      <c r="O53" s="14">
        <v>110</v>
      </c>
    </row>
    <row r="54" spans="1:15" ht="15.6" customHeight="1" x14ac:dyDescent="0.2">
      <c r="A54" s="13" t="s">
        <v>151</v>
      </c>
      <c r="B54" s="14">
        <v>1150</v>
      </c>
      <c r="C54" s="14">
        <v>270</v>
      </c>
      <c r="D54" s="14">
        <v>180</v>
      </c>
      <c r="E54" s="14">
        <v>120</v>
      </c>
      <c r="F54" s="14">
        <v>110</v>
      </c>
      <c r="G54" s="14">
        <v>70</v>
      </c>
      <c r="H54" s="14">
        <v>60</v>
      </c>
      <c r="I54" s="14">
        <v>50</v>
      </c>
      <c r="J54" s="14">
        <v>50</v>
      </c>
      <c r="K54" s="14">
        <v>40</v>
      </c>
      <c r="L54" s="14">
        <v>30</v>
      </c>
      <c r="M54" s="14">
        <v>30</v>
      </c>
      <c r="N54" s="14">
        <v>20</v>
      </c>
      <c r="O54" s="14">
        <v>110</v>
      </c>
    </row>
    <row r="55" spans="1:15" ht="15.6" customHeight="1" x14ac:dyDescent="0.2">
      <c r="A55" s="13" t="s">
        <v>152</v>
      </c>
      <c r="B55" s="14">
        <v>1120</v>
      </c>
      <c r="C55" s="14">
        <v>270</v>
      </c>
      <c r="D55" s="14">
        <v>180</v>
      </c>
      <c r="E55" s="14">
        <v>130</v>
      </c>
      <c r="F55" s="14">
        <v>120</v>
      </c>
      <c r="G55" s="14">
        <v>70</v>
      </c>
      <c r="H55" s="14">
        <v>70</v>
      </c>
      <c r="I55" s="14">
        <v>40</v>
      </c>
      <c r="J55" s="14">
        <v>40</v>
      </c>
      <c r="K55" s="14">
        <v>40</v>
      </c>
      <c r="L55" s="14">
        <v>30</v>
      </c>
      <c r="M55" s="14">
        <v>30</v>
      </c>
      <c r="N55" s="14">
        <v>20</v>
      </c>
      <c r="O55" s="14">
        <v>90</v>
      </c>
    </row>
    <row r="56" spans="1:15" ht="15.6" customHeight="1" x14ac:dyDescent="0.2">
      <c r="A56" s="13" t="s">
        <v>153</v>
      </c>
      <c r="B56" s="14">
        <v>1050</v>
      </c>
      <c r="C56" s="14">
        <v>240</v>
      </c>
      <c r="D56" s="14">
        <v>160</v>
      </c>
      <c r="E56" s="14">
        <v>120</v>
      </c>
      <c r="F56" s="14">
        <v>110</v>
      </c>
      <c r="G56" s="14">
        <v>70</v>
      </c>
      <c r="H56" s="14">
        <v>60</v>
      </c>
      <c r="I56" s="14">
        <v>40</v>
      </c>
      <c r="J56" s="14">
        <v>40</v>
      </c>
      <c r="K56" s="14">
        <v>40</v>
      </c>
      <c r="L56" s="14">
        <v>40</v>
      </c>
      <c r="M56" s="14">
        <v>30</v>
      </c>
      <c r="N56" s="14">
        <v>20</v>
      </c>
      <c r="O56" s="14">
        <v>100</v>
      </c>
    </row>
    <row r="57" spans="1:15" ht="15.6" customHeight="1" x14ac:dyDescent="0.2">
      <c r="A57" s="13" t="s">
        <v>154</v>
      </c>
      <c r="B57" s="14">
        <v>960</v>
      </c>
      <c r="C57" s="14">
        <v>210</v>
      </c>
      <c r="D57" s="14">
        <v>140</v>
      </c>
      <c r="E57" s="14">
        <v>120</v>
      </c>
      <c r="F57" s="14">
        <v>100</v>
      </c>
      <c r="G57" s="14">
        <v>70</v>
      </c>
      <c r="H57" s="14">
        <v>50</v>
      </c>
      <c r="I57" s="14">
        <v>40</v>
      </c>
      <c r="J57" s="14">
        <v>40</v>
      </c>
      <c r="K57" s="14">
        <v>40</v>
      </c>
      <c r="L57" s="14">
        <v>30</v>
      </c>
      <c r="M57" s="14">
        <v>30</v>
      </c>
      <c r="N57" s="14">
        <v>10</v>
      </c>
      <c r="O57" s="14">
        <v>100</v>
      </c>
    </row>
    <row r="58" spans="1:15" ht="15.6" customHeight="1" x14ac:dyDescent="0.2">
      <c r="A58" s="13" t="s">
        <v>155</v>
      </c>
      <c r="B58" s="14">
        <v>950</v>
      </c>
      <c r="C58" s="14">
        <v>220</v>
      </c>
      <c r="D58" s="14">
        <v>120</v>
      </c>
      <c r="E58" s="14">
        <v>110</v>
      </c>
      <c r="F58" s="14">
        <v>110</v>
      </c>
      <c r="G58" s="14">
        <v>70</v>
      </c>
      <c r="H58" s="14">
        <v>50</v>
      </c>
      <c r="I58" s="14">
        <v>40</v>
      </c>
      <c r="J58" s="14">
        <v>40</v>
      </c>
      <c r="K58" s="14">
        <v>40</v>
      </c>
      <c r="L58" s="14">
        <v>30</v>
      </c>
      <c r="M58" s="14">
        <v>30</v>
      </c>
      <c r="N58" s="14">
        <v>10</v>
      </c>
      <c r="O58" s="14">
        <v>100</v>
      </c>
    </row>
    <row r="59" spans="1:15" ht="15.6" customHeight="1" x14ac:dyDescent="0.2">
      <c r="A59" s="13" t="s">
        <v>156</v>
      </c>
      <c r="B59" s="14">
        <v>940</v>
      </c>
      <c r="C59" s="14">
        <v>210</v>
      </c>
      <c r="D59" s="14">
        <v>130</v>
      </c>
      <c r="E59" s="14">
        <v>110</v>
      </c>
      <c r="F59" s="14">
        <v>110</v>
      </c>
      <c r="G59" s="14">
        <v>70</v>
      </c>
      <c r="H59" s="14">
        <v>50</v>
      </c>
      <c r="I59" s="14">
        <v>40</v>
      </c>
      <c r="J59" s="14">
        <v>40</v>
      </c>
      <c r="K59" s="14">
        <v>40</v>
      </c>
      <c r="L59" s="14">
        <v>30</v>
      </c>
      <c r="M59" s="14">
        <v>30</v>
      </c>
      <c r="N59" s="14">
        <v>10</v>
      </c>
      <c r="O59" s="14">
        <v>90</v>
      </c>
    </row>
    <row r="60" spans="1:15" ht="15.6" customHeight="1" x14ac:dyDescent="0.2">
      <c r="A60" s="13" t="s">
        <v>157</v>
      </c>
      <c r="B60" s="14">
        <v>960</v>
      </c>
      <c r="C60" s="14">
        <v>220</v>
      </c>
      <c r="D60" s="14">
        <v>140</v>
      </c>
      <c r="E60" s="14">
        <v>100</v>
      </c>
      <c r="F60" s="14">
        <v>100</v>
      </c>
      <c r="G60" s="14">
        <v>80</v>
      </c>
      <c r="H60" s="14">
        <v>50</v>
      </c>
      <c r="I60" s="14">
        <v>40</v>
      </c>
      <c r="J60" s="14">
        <v>40</v>
      </c>
      <c r="K60" s="14">
        <v>30</v>
      </c>
      <c r="L60" s="14">
        <v>20</v>
      </c>
      <c r="M60" s="14">
        <v>30</v>
      </c>
      <c r="N60" s="14">
        <v>10</v>
      </c>
      <c r="O60" s="14">
        <v>90</v>
      </c>
    </row>
    <row r="61" spans="1:15" ht="15.6" customHeight="1" x14ac:dyDescent="0.2">
      <c r="A61" s="13" t="s">
        <v>158</v>
      </c>
      <c r="B61" s="14">
        <v>990</v>
      </c>
      <c r="C61" s="14">
        <v>230</v>
      </c>
      <c r="D61" s="14">
        <v>140</v>
      </c>
      <c r="E61" s="14">
        <v>120</v>
      </c>
      <c r="F61" s="14">
        <v>100</v>
      </c>
      <c r="G61" s="14">
        <v>80</v>
      </c>
      <c r="H61" s="14">
        <v>50</v>
      </c>
      <c r="I61" s="14">
        <v>50</v>
      </c>
      <c r="J61" s="14">
        <v>40</v>
      </c>
      <c r="K61" s="14">
        <v>40</v>
      </c>
      <c r="L61" s="14">
        <v>30</v>
      </c>
      <c r="M61" s="14">
        <v>30</v>
      </c>
      <c r="N61" s="14">
        <v>10</v>
      </c>
      <c r="O61" s="14">
        <v>90</v>
      </c>
    </row>
    <row r="62" spans="1:15" ht="15.6" customHeight="1" x14ac:dyDescent="0.2">
      <c r="A62" s="13" t="s">
        <v>159</v>
      </c>
      <c r="B62" s="14">
        <v>970</v>
      </c>
      <c r="C62" s="14">
        <v>220</v>
      </c>
      <c r="D62" s="14">
        <v>130</v>
      </c>
      <c r="E62" s="14">
        <v>110</v>
      </c>
      <c r="F62" s="14">
        <v>110</v>
      </c>
      <c r="G62" s="14">
        <v>90</v>
      </c>
      <c r="H62" s="14">
        <v>50</v>
      </c>
      <c r="I62" s="14">
        <v>40</v>
      </c>
      <c r="J62" s="14">
        <v>30</v>
      </c>
      <c r="K62" s="14">
        <v>30</v>
      </c>
      <c r="L62" s="14">
        <v>30</v>
      </c>
      <c r="M62" s="14">
        <v>30</v>
      </c>
      <c r="N62" s="14">
        <v>10</v>
      </c>
      <c r="O62" s="14">
        <v>90</v>
      </c>
    </row>
    <row r="63" spans="1:15" ht="15.6" customHeight="1" x14ac:dyDescent="0.2">
      <c r="A63" s="13" t="s">
        <v>160</v>
      </c>
      <c r="B63" s="14">
        <v>1950</v>
      </c>
      <c r="C63" s="14">
        <v>240</v>
      </c>
      <c r="D63" s="14">
        <v>150</v>
      </c>
      <c r="E63" s="14">
        <v>130</v>
      </c>
      <c r="F63" s="14">
        <v>130</v>
      </c>
      <c r="G63" s="14">
        <v>170</v>
      </c>
      <c r="H63" s="14">
        <v>140</v>
      </c>
      <c r="I63" s="14">
        <v>130</v>
      </c>
      <c r="J63" s="14">
        <v>100</v>
      </c>
      <c r="K63" s="14">
        <v>110</v>
      </c>
      <c r="L63" s="14">
        <v>100</v>
      </c>
      <c r="M63" s="14">
        <v>70</v>
      </c>
      <c r="N63" s="14">
        <v>50</v>
      </c>
      <c r="O63" s="14">
        <v>430</v>
      </c>
    </row>
    <row r="64" spans="1:15" ht="15.6" customHeight="1" x14ac:dyDescent="0.2">
      <c r="A64" s="13" t="s">
        <v>59</v>
      </c>
      <c r="B64" s="14">
        <v>2140</v>
      </c>
      <c r="C64" s="14">
        <v>240</v>
      </c>
      <c r="D64" s="14">
        <v>150</v>
      </c>
      <c r="E64" s="14">
        <v>150</v>
      </c>
      <c r="F64" s="14">
        <v>150</v>
      </c>
      <c r="G64" s="14">
        <v>200</v>
      </c>
      <c r="H64" s="14">
        <v>140</v>
      </c>
      <c r="I64" s="14">
        <v>150</v>
      </c>
      <c r="J64" s="14">
        <v>100</v>
      </c>
      <c r="K64" s="14">
        <v>130</v>
      </c>
      <c r="L64" s="14">
        <v>120</v>
      </c>
      <c r="M64" s="14">
        <v>70</v>
      </c>
      <c r="N64" s="14">
        <v>60</v>
      </c>
      <c r="O64" s="14">
        <v>480</v>
      </c>
    </row>
    <row r="65" spans="2:15" ht="15" x14ac:dyDescent="0.2">
      <c r="B65" s="14"/>
      <c r="C65" s="14"/>
      <c r="D65" s="14"/>
      <c r="E65" s="14"/>
      <c r="F65" s="14"/>
      <c r="G65" s="14"/>
      <c r="H65" s="14"/>
      <c r="I65" s="14"/>
      <c r="J65" s="14"/>
      <c r="K65" s="14"/>
      <c r="L65" s="14"/>
      <c r="M65" s="14"/>
      <c r="N65" s="14"/>
      <c r="O65" s="14"/>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1"/>
  <sheetViews>
    <sheetView workbookViewId="0"/>
  </sheetViews>
  <sheetFormatPr defaultColWidth="11.42578125" defaultRowHeight="12.75" x14ac:dyDescent="0.2"/>
  <cols>
    <col min="1" max="1" width="13.7109375" customWidth="1"/>
    <col min="2" max="2" width="76.7109375" customWidth="1"/>
  </cols>
  <sheetData>
    <row r="1" spans="1:2" ht="18" x14ac:dyDescent="0.25">
      <c r="A1" s="4" t="s">
        <v>64</v>
      </c>
    </row>
    <row r="2" spans="1:2" ht="24.95" customHeight="1" x14ac:dyDescent="0.2">
      <c r="A2" t="s">
        <v>65</v>
      </c>
    </row>
    <row r="3" spans="1:2" x14ac:dyDescent="0.2">
      <c r="A3" s="6" t="s">
        <v>66</v>
      </c>
      <c r="B3" s="6" t="s">
        <v>67</v>
      </c>
    </row>
    <row r="4" spans="1:2" ht="38.25" x14ac:dyDescent="0.2">
      <c r="A4" s="8">
        <v>1</v>
      </c>
      <c r="B4" s="7" t="s">
        <v>68</v>
      </c>
    </row>
    <row r="5" spans="1:2" ht="38.25" x14ac:dyDescent="0.2">
      <c r="A5" s="8">
        <v>2</v>
      </c>
      <c r="B5" s="7" t="s">
        <v>69</v>
      </c>
    </row>
    <row r="6" spans="1:2" x14ac:dyDescent="0.2">
      <c r="A6" s="8">
        <v>3</v>
      </c>
      <c r="B6" s="7" t="s">
        <v>70</v>
      </c>
    </row>
    <row r="7" spans="1:2" x14ac:dyDescent="0.2">
      <c r="A7" s="8">
        <v>4</v>
      </c>
      <c r="B7" s="7" t="str">
        <f>HYPERLINK("#'UC General Info'!A1", "Further information on the terms used above can be found in the UC General Info tab")</f>
        <v>Further information on the terms used above can be found in the UC General Info tab</v>
      </c>
    </row>
    <row r="8" spans="1:2" ht="25.5" x14ac:dyDescent="0.2">
      <c r="A8" s="8">
        <v>5</v>
      </c>
      <c r="B8" s="7" t="s">
        <v>71</v>
      </c>
    </row>
    <row r="9" spans="1:2" x14ac:dyDescent="0.2">
      <c r="A9" s="8">
        <v>6</v>
      </c>
      <c r="B9" s="7" t="s">
        <v>72</v>
      </c>
    </row>
    <row r="10" spans="1:2" ht="76.5" x14ac:dyDescent="0.2">
      <c r="A10" s="8">
        <v>7</v>
      </c>
      <c r="B10" s="7" t="s">
        <v>73</v>
      </c>
    </row>
    <row r="11" spans="1:2" ht="63.75" x14ac:dyDescent="0.2">
      <c r="A11" s="8">
        <v>8</v>
      </c>
      <c r="B11" s="7" t="s">
        <v>74</v>
      </c>
    </row>
  </sheetData>
  <pageMargins left="0.7" right="0.7" top="0.75" bottom="0.75" header="0.3" footer="0.3"/>
  <pageSetup paperSize="9" orientation="portrait" horizontalDpi="300" verticalDpi="300"/>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2" width="22.7109375" customWidth="1"/>
  </cols>
  <sheetData>
    <row r="1" spans="1:9" ht="15.6" customHeight="1" x14ac:dyDescent="0.25">
      <c r="A1" s="10" t="s">
        <v>376</v>
      </c>
      <c r="I1" s="2" t="str">
        <f>HYPERLINK("#'Contents'!A1", "Contents")</f>
        <v>Contents</v>
      </c>
    </row>
    <row r="2" spans="1:9" ht="15.6" customHeight="1" x14ac:dyDescent="0.25">
      <c r="A2" s="10"/>
    </row>
    <row r="3" spans="1:9" ht="30.95" customHeight="1" x14ac:dyDescent="0.2">
      <c r="A3" s="12" t="s">
        <v>100</v>
      </c>
      <c r="B3" s="11" t="s">
        <v>251</v>
      </c>
      <c r="C3" s="11" t="s">
        <v>377</v>
      </c>
      <c r="D3" s="11" t="s">
        <v>378</v>
      </c>
      <c r="E3" s="11" t="s">
        <v>379</v>
      </c>
      <c r="F3" s="11" t="s">
        <v>380</v>
      </c>
      <c r="G3" s="11" t="s">
        <v>381</v>
      </c>
      <c r="H3" s="11" t="s">
        <v>382</v>
      </c>
    </row>
    <row r="4" spans="1:9" ht="15.6" customHeight="1" x14ac:dyDescent="0.2">
      <c r="A4" s="13" t="s">
        <v>101</v>
      </c>
      <c r="B4" s="14">
        <v>1750</v>
      </c>
      <c r="C4" s="14">
        <v>210</v>
      </c>
      <c r="D4" s="14">
        <v>850</v>
      </c>
      <c r="E4" s="14">
        <v>470</v>
      </c>
      <c r="F4" s="14">
        <v>160</v>
      </c>
      <c r="G4" s="14">
        <v>50</v>
      </c>
      <c r="H4" s="14">
        <v>20</v>
      </c>
    </row>
    <row r="5" spans="1:9" ht="15.6" customHeight="1" x14ac:dyDescent="0.2">
      <c r="A5" s="13" t="s">
        <v>102</v>
      </c>
      <c r="B5" s="14">
        <v>1760</v>
      </c>
      <c r="C5" s="14">
        <v>230</v>
      </c>
      <c r="D5" s="14">
        <v>840</v>
      </c>
      <c r="E5" s="14">
        <v>470</v>
      </c>
      <c r="F5" s="14">
        <v>160</v>
      </c>
      <c r="G5" s="14">
        <v>50</v>
      </c>
      <c r="H5" s="14">
        <v>20</v>
      </c>
    </row>
    <row r="6" spans="1:9" ht="15.6" customHeight="1" x14ac:dyDescent="0.2">
      <c r="A6" s="13" t="s">
        <v>103</v>
      </c>
      <c r="B6" s="14">
        <v>1730</v>
      </c>
      <c r="C6" s="14">
        <v>220</v>
      </c>
      <c r="D6" s="14">
        <v>850</v>
      </c>
      <c r="E6" s="14">
        <v>450</v>
      </c>
      <c r="F6" s="14">
        <v>150</v>
      </c>
      <c r="G6" s="14">
        <v>40</v>
      </c>
      <c r="H6" s="14">
        <v>20</v>
      </c>
    </row>
    <row r="7" spans="1:9" ht="15.6" customHeight="1" x14ac:dyDescent="0.2">
      <c r="A7" s="13" t="s">
        <v>104</v>
      </c>
      <c r="B7" s="14">
        <v>1660</v>
      </c>
      <c r="C7" s="14">
        <v>220</v>
      </c>
      <c r="D7" s="14">
        <v>820</v>
      </c>
      <c r="E7" s="14">
        <v>430</v>
      </c>
      <c r="F7" s="14">
        <v>150</v>
      </c>
      <c r="G7" s="14">
        <v>40</v>
      </c>
      <c r="H7" s="14">
        <v>10</v>
      </c>
    </row>
    <row r="8" spans="1:9" ht="15.6" customHeight="1" x14ac:dyDescent="0.2">
      <c r="A8" s="13" t="s">
        <v>105</v>
      </c>
      <c r="B8" s="14">
        <v>1330</v>
      </c>
      <c r="C8" s="14">
        <v>110</v>
      </c>
      <c r="D8" s="14">
        <v>650</v>
      </c>
      <c r="E8" s="14">
        <v>380</v>
      </c>
      <c r="F8" s="14">
        <v>150</v>
      </c>
      <c r="G8" s="14">
        <v>30</v>
      </c>
      <c r="H8" s="14">
        <v>10</v>
      </c>
    </row>
    <row r="9" spans="1:9" ht="15.6" customHeight="1" x14ac:dyDescent="0.2">
      <c r="A9" s="13" t="s">
        <v>106</v>
      </c>
      <c r="B9" s="14">
        <v>1220</v>
      </c>
      <c r="C9" s="14">
        <v>80</v>
      </c>
      <c r="D9" s="14">
        <v>590</v>
      </c>
      <c r="E9" s="14">
        <v>350</v>
      </c>
      <c r="F9" s="14">
        <v>140</v>
      </c>
      <c r="G9" s="14">
        <v>40</v>
      </c>
      <c r="H9" s="14">
        <v>10</v>
      </c>
    </row>
    <row r="10" spans="1:9" ht="15.6" customHeight="1" x14ac:dyDescent="0.2">
      <c r="A10" s="13" t="s">
        <v>107</v>
      </c>
      <c r="B10" s="14">
        <v>1190</v>
      </c>
      <c r="C10" s="14">
        <v>90</v>
      </c>
      <c r="D10" s="14">
        <v>590</v>
      </c>
      <c r="E10" s="14">
        <v>340</v>
      </c>
      <c r="F10" s="14">
        <v>130</v>
      </c>
      <c r="G10" s="14">
        <v>30</v>
      </c>
      <c r="H10" s="14">
        <v>20</v>
      </c>
    </row>
    <row r="11" spans="1:9" ht="15.6" customHeight="1" x14ac:dyDescent="0.2">
      <c r="A11" s="13" t="s">
        <v>108</v>
      </c>
      <c r="B11" s="14">
        <v>1180</v>
      </c>
      <c r="C11" s="14">
        <v>90</v>
      </c>
      <c r="D11" s="14">
        <v>590</v>
      </c>
      <c r="E11" s="14">
        <v>340</v>
      </c>
      <c r="F11" s="14">
        <v>130</v>
      </c>
      <c r="G11" s="14">
        <v>30</v>
      </c>
      <c r="H11" s="14">
        <v>20</v>
      </c>
    </row>
    <row r="12" spans="1:9" ht="15.6" customHeight="1" x14ac:dyDescent="0.2">
      <c r="A12" s="13" t="s">
        <v>109</v>
      </c>
      <c r="B12" s="14">
        <v>1150</v>
      </c>
      <c r="C12" s="14">
        <v>80</v>
      </c>
      <c r="D12" s="14">
        <v>570</v>
      </c>
      <c r="E12" s="14">
        <v>320</v>
      </c>
      <c r="F12" s="14">
        <v>130</v>
      </c>
      <c r="G12" s="14">
        <v>30</v>
      </c>
      <c r="H12" s="14">
        <v>10</v>
      </c>
    </row>
    <row r="13" spans="1:9" ht="15.6" customHeight="1" x14ac:dyDescent="0.2">
      <c r="A13" s="13" t="s">
        <v>110</v>
      </c>
      <c r="B13" s="14">
        <v>1130</v>
      </c>
      <c r="C13" s="14">
        <v>70</v>
      </c>
      <c r="D13" s="14">
        <v>570</v>
      </c>
      <c r="E13" s="14">
        <v>320</v>
      </c>
      <c r="F13" s="14">
        <v>130</v>
      </c>
      <c r="G13" s="14">
        <v>30</v>
      </c>
      <c r="H13" s="14">
        <v>10</v>
      </c>
    </row>
    <row r="14" spans="1:9" ht="15.6" customHeight="1" x14ac:dyDescent="0.2">
      <c r="A14" s="13" t="s">
        <v>111</v>
      </c>
      <c r="B14" s="14">
        <v>1080</v>
      </c>
      <c r="C14" s="14">
        <v>70</v>
      </c>
      <c r="D14" s="14">
        <v>540</v>
      </c>
      <c r="E14" s="14">
        <v>310</v>
      </c>
      <c r="F14" s="14">
        <v>120</v>
      </c>
      <c r="G14" s="14">
        <v>30</v>
      </c>
      <c r="H14" s="14">
        <v>10</v>
      </c>
    </row>
    <row r="15" spans="1:9" ht="15.6" customHeight="1" x14ac:dyDescent="0.2">
      <c r="A15" s="13" t="s">
        <v>112</v>
      </c>
      <c r="B15" s="14">
        <v>1180</v>
      </c>
      <c r="C15" s="14">
        <v>100</v>
      </c>
      <c r="D15" s="14">
        <v>610</v>
      </c>
      <c r="E15" s="14">
        <v>300</v>
      </c>
      <c r="F15" s="14">
        <v>120</v>
      </c>
      <c r="G15" s="14">
        <v>30</v>
      </c>
      <c r="H15" s="14">
        <v>10</v>
      </c>
    </row>
    <row r="16" spans="1:9" ht="15.6" customHeight="1" x14ac:dyDescent="0.2">
      <c r="A16" s="13" t="s">
        <v>113</v>
      </c>
      <c r="B16" s="14">
        <v>1190</v>
      </c>
      <c r="C16" s="14">
        <v>110</v>
      </c>
      <c r="D16" s="14">
        <v>610</v>
      </c>
      <c r="E16" s="14">
        <v>300</v>
      </c>
      <c r="F16" s="14">
        <v>120</v>
      </c>
      <c r="G16" s="14">
        <v>30</v>
      </c>
      <c r="H16" s="14">
        <v>10</v>
      </c>
    </row>
    <row r="17" spans="1:8" ht="15.6" customHeight="1" x14ac:dyDescent="0.2">
      <c r="A17" s="13" t="s">
        <v>114</v>
      </c>
      <c r="B17" s="14">
        <v>1160</v>
      </c>
      <c r="C17" s="14">
        <v>100</v>
      </c>
      <c r="D17" s="14">
        <v>610</v>
      </c>
      <c r="E17" s="14">
        <v>290</v>
      </c>
      <c r="F17" s="14">
        <v>110</v>
      </c>
      <c r="G17" s="14">
        <v>30</v>
      </c>
      <c r="H17" s="14">
        <v>10</v>
      </c>
    </row>
    <row r="18" spans="1:8" ht="15.6" customHeight="1" x14ac:dyDescent="0.2">
      <c r="A18" s="13" t="s">
        <v>115</v>
      </c>
      <c r="B18" s="14">
        <v>1200</v>
      </c>
      <c r="C18" s="14">
        <v>120</v>
      </c>
      <c r="D18" s="14">
        <v>630</v>
      </c>
      <c r="E18" s="14">
        <v>290</v>
      </c>
      <c r="F18" s="14">
        <v>120</v>
      </c>
      <c r="G18" s="14">
        <v>30</v>
      </c>
      <c r="H18" s="14">
        <v>10</v>
      </c>
    </row>
    <row r="19" spans="1:8" ht="15.6" customHeight="1" x14ac:dyDescent="0.2">
      <c r="A19" s="13" t="s">
        <v>116</v>
      </c>
      <c r="B19" s="14">
        <v>1120</v>
      </c>
      <c r="C19" s="14">
        <v>110</v>
      </c>
      <c r="D19" s="14">
        <v>600</v>
      </c>
      <c r="E19" s="14">
        <v>260</v>
      </c>
      <c r="F19" s="14">
        <v>100</v>
      </c>
      <c r="G19" s="14">
        <v>30</v>
      </c>
      <c r="H19" s="14">
        <v>10</v>
      </c>
    </row>
    <row r="20" spans="1:8" ht="15.6" customHeight="1" x14ac:dyDescent="0.2">
      <c r="A20" s="13" t="s">
        <v>117</v>
      </c>
      <c r="B20" s="14">
        <v>1090</v>
      </c>
      <c r="C20" s="14">
        <v>110</v>
      </c>
      <c r="D20" s="14">
        <v>570</v>
      </c>
      <c r="E20" s="14">
        <v>260</v>
      </c>
      <c r="F20" s="14">
        <v>100</v>
      </c>
      <c r="G20" s="14">
        <v>30</v>
      </c>
      <c r="H20" s="14">
        <v>10</v>
      </c>
    </row>
    <row r="21" spans="1:8" ht="15.6" customHeight="1" x14ac:dyDescent="0.2">
      <c r="A21" s="13" t="s">
        <v>118</v>
      </c>
      <c r="B21" s="14">
        <v>1010</v>
      </c>
      <c r="C21" s="14">
        <v>120</v>
      </c>
      <c r="D21" s="14">
        <v>520</v>
      </c>
      <c r="E21" s="14">
        <v>240</v>
      </c>
      <c r="F21" s="14">
        <v>90</v>
      </c>
      <c r="G21" s="14">
        <v>30</v>
      </c>
      <c r="H21" s="14">
        <v>10</v>
      </c>
    </row>
    <row r="22" spans="1:8" ht="15.6" customHeight="1" x14ac:dyDescent="0.2">
      <c r="A22" s="13" t="s">
        <v>119</v>
      </c>
      <c r="B22" s="14">
        <v>1000</v>
      </c>
      <c r="C22" s="14">
        <v>120</v>
      </c>
      <c r="D22" s="14">
        <v>520</v>
      </c>
      <c r="E22" s="14">
        <v>220</v>
      </c>
      <c r="F22" s="14">
        <v>90</v>
      </c>
      <c r="G22" s="14">
        <v>30</v>
      </c>
      <c r="H22" s="14">
        <v>10</v>
      </c>
    </row>
    <row r="23" spans="1:8" ht="15.6" customHeight="1" x14ac:dyDescent="0.2">
      <c r="A23" s="13" t="s">
        <v>120</v>
      </c>
      <c r="B23" s="14">
        <v>980</v>
      </c>
      <c r="C23" s="14">
        <v>120</v>
      </c>
      <c r="D23" s="14">
        <v>510</v>
      </c>
      <c r="E23" s="14">
        <v>220</v>
      </c>
      <c r="F23" s="14">
        <v>90</v>
      </c>
      <c r="G23" s="14">
        <v>30</v>
      </c>
      <c r="H23" s="14">
        <v>10</v>
      </c>
    </row>
    <row r="24" spans="1:8" ht="15.6" customHeight="1" x14ac:dyDescent="0.2">
      <c r="A24" s="13" t="s">
        <v>121</v>
      </c>
      <c r="B24" s="14">
        <v>980</v>
      </c>
      <c r="C24" s="14">
        <v>120</v>
      </c>
      <c r="D24" s="14">
        <v>510</v>
      </c>
      <c r="E24" s="14">
        <v>220</v>
      </c>
      <c r="F24" s="14">
        <v>90</v>
      </c>
      <c r="G24" s="14">
        <v>30</v>
      </c>
      <c r="H24" s="14">
        <v>10</v>
      </c>
    </row>
    <row r="25" spans="1:8" ht="15.6" customHeight="1" x14ac:dyDescent="0.2">
      <c r="A25" s="13" t="s">
        <v>122</v>
      </c>
      <c r="B25" s="14">
        <v>950</v>
      </c>
      <c r="C25" s="14">
        <v>110</v>
      </c>
      <c r="D25" s="14">
        <v>490</v>
      </c>
      <c r="E25" s="14">
        <v>210</v>
      </c>
      <c r="F25" s="14">
        <v>90</v>
      </c>
      <c r="G25" s="14">
        <v>30</v>
      </c>
      <c r="H25" s="14">
        <v>10</v>
      </c>
    </row>
    <row r="26" spans="1:8" ht="15.6" customHeight="1" x14ac:dyDescent="0.2">
      <c r="A26" s="13" t="s">
        <v>123</v>
      </c>
      <c r="B26" s="14">
        <v>930</v>
      </c>
      <c r="C26" s="14">
        <v>120</v>
      </c>
      <c r="D26" s="14">
        <v>490</v>
      </c>
      <c r="E26" s="14">
        <v>200</v>
      </c>
      <c r="F26" s="14">
        <v>80</v>
      </c>
      <c r="G26" s="14">
        <v>30</v>
      </c>
      <c r="H26" s="14">
        <v>10</v>
      </c>
    </row>
    <row r="27" spans="1:8" ht="15.6" customHeight="1" x14ac:dyDescent="0.2">
      <c r="A27" s="13" t="s">
        <v>124</v>
      </c>
      <c r="B27" s="14">
        <v>890</v>
      </c>
      <c r="C27" s="14">
        <v>90</v>
      </c>
      <c r="D27" s="14">
        <v>480</v>
      </c>
      <c r="E27" s="14">
        <v>200</v>
      </c>
      <c r="F27" s="14">
        <v>80</v>
      </c>
      <c r="G27" s="14">
        <v>30</v>
      </c>
      <c r="H27" s="14">
        <v>10</v>
      </c>
    </row>
    <row r="28" spans="1:8" ht="15.6" customHeight="1" x14ac:dyDescent="0.2">
      <c r="A28" s="13" t="s">
        <v>125</v>
      </c>
      <c r="B28" s="14">
        <v>840</v>
      </c>
      <c r="C28" s="14">
        <v>80</v>
      </c>
      <c r="D28" s="14">
        <v>460</v>
      </c>
      <c r="E28" s="14">
        <v>190</v>
      </c>
      <c r="F28" s="14">
        <v>70</v>
      </c>
      <c r="G28" s="14">
        <v>30</v>
      </c>
      <c r="H28" s="14">
        <v>10</v>
      </c>
    </row>
    <row r="29" spans="1:8" ht="15.6" customHeight="1" x14ac:dyDescent="0.2">
      <c r="A29" s="13" t="s">
        <v>126</v>
      </c>
      <c r="B29" s="14">
        <v>810</v>
      </c>
      <c r="C29" s="14">
        <v>70</v>
      </c>
      <c r="D29" s="14">
        <v>440</v>
      </c>
      <c r="E29" s="14">
        <v>190</v>
      </c>
      <c r="F29" s="14">
        <v>70</v>
      </c>
      <c r="G29" s="14">
        <v>30</v>
      </c>
      <c r="H29" s="14">
        <v>10</v>
      </c>
    </row>
    <row r="30" spans="1:8" ht="15.6" customHeight="1" x14ac:dyDescent="0.2">
      <c r="A30" s="13" t="s">
        <v>127</v>
      </c>
      <c r="B30" s="14">
        <v>800</v>
      </c>
      <c r="C30" s="14">
        <v>70</v>
      </c>
      <c r="D30" s="14">
        <v>440</v>
      </c>
      <c r="E30" s="14">
        <v>180</v>
      </c>
      <c r="F30" s="14">
        <v>80</v>
      </c>
      <c r="G30" s="14">
        <v>30</v>
      </c>
      <c r="H30" s="14">
        <v>10</v>
      </c>
    </row>
    <row r="31" spans="1:8" ht="15.6" customHeight="1" x14ac:dyDescent="0.2">
      <c r="A31" s="13" t="s">
        <v>128</v>
      </c>
      <c r="B31" s="14">
        <v>780</v>
      </c>
      <c r="C31" s="14">
        <v>60</v>
      </c>
      <c r="D31" s="14">
        <v>450</v>
      </c>
      <c r="E31" s="14">
        <v>160</v>
      </c>
      <c r="F31" s="14">
        <v>80</v>
      </c>
      <c r="G31" s="14">
        <v>30</v>
      </c>
      <c r="H31" s="14">
        <v>10</v>
      </c>
    </row>
    <row r="32" spans="1:8" ht="15.6" customHeight="1" x14ac:dyDescent="0.2">
      <c r="A32" s="13" t="s">
        <v>129</v>
      </c>
      <c r="B32" s="14">
        <v>760</v>
      </c>
      <c r="C32" s="14">
        <v>80</v>
      </c>
      <c r="D32" s="14">
        <v>410</v>
      </c>
      <c r="E32" s="14">
        <v>150</v>
      </c>
      <c r="F32" s="14">
        <v>80</v>
      </c>
      <c r="G32" s="14">
        <v>30</v>
      </c>
      <c r="H32" s="14">
        <v>10</v>
      </c>
    </row>
    <row r="33" spans="1:8" ht="15.6" customHeight="1" x14ac:dyDescent="0.2">
      <c r="A33" s="13" t="s">
        <v>130</v>
      </c>
      <c r="B33" s="14">
        <v>690</v>
      </c>
      <c r="C33" s="14">
        <v>70</v>
      </c>
      <c r="D33" s="14">
        <v>370</v>
      </c>
      <c r="E33" s="14">
        <v>140</v>
      </c>
      <c r="F33" s="14">
        <v>70</v>
      </c>
      <c r="G33" s="14">
        <v>20</v>
      </c>
      <c r="H33" s="14">
        <v>10</v>
      </c>
    </row>
    <row r="34" spans="1:8" ht="15.6" customHeight="1" x14ac:dyDescent="0.2">
      <c r="A34" s="13" t="s">
        <v>131</v>
      </c>
      <c r="B34" s="14">
        <v>650</v>
      </c>
      <c r="C34" s="14">
        <v>60</v>
      </c>
      <c r="D34" s="14">
        <v>350</v>
      </c>
      <c r="E34" s="14">
        <v>130</v>
      </c>
      <c r="F34" s="14">
        <v>70</v>
      </c>
      <c r="G34" s="14">
        <v>20</v>
      </c>
      <c r="H34" s="14">
        <v>10</v>
      </c>
    </row>
    <row r="35" spans="1:8" ht="15.6" customHeight="1" x14ac:dyDescent="0.2">
      <c r="A35" s="13" t="s">
        <v>132</v>
      </c>
      <c r="B35" s="14">
        <v>630</v>
      </c>
      <c r="C35" s="14">
        <v>70</v>
      </c>
      <c r="D35" s="14">
        <v>350</v>
      </c>
      <c r="E35" s="14">
        <v>120</v>
      </c>
      <c r="F35" s="14">
        <v>60</v>
      </c>
      <c r="G35" s="14">
        <v>20</v>
      </c>
      <c r="H35" s="14">
        <v>10</v>
      </c>
    </row>
    <row r="36" spans="1:8" ht="15.6" customHeight="1" x14ac:dyDescent="0.2">
      <c r="A36" s="13" t="s">
        <v>133</v>
      </c>
      <c r="B36" s="14">
        <v>640</v>
      </c>
      <c r="C36" s="14">
        <v>70</v>
      </c>
      <c r="D36" s="14">
        <v>350</v>
      </c>
      <c r="E36" s="14">
        <v>120</v>
      </c>
      <c r="F36" s="14">
        <v>60</v>
      </c>
      <c r="G36" s="14">
        <v>20</v>
      </c>
      <c r="H36" s="14">
        <v>10</v>
      </c>
    </row>
    <row r="37" spans="1:8" ht="15.6" customHeight="1" x14ac:dyDescent="0.2">
      <c r="A37" s="13" t="s">
        <v>134</v>
      </c>
      <c r="B37" s="14">
        <v>650</v>
      </c>
      <c r="C37" s="14">
        <v>70</v>
      </c>
      <c r="D37" s="14">
        <v>360</v>
      </c>
      <c r="E37" s="14">
        <v>130</v>
      </c>
      <c r="F37" s="14">
        <v>70</v>
      </c>
      <c r="G37" s="14">
        <v>20</v>
      </c>
      <c r="H37" s="14">
        <v>10</v>
      </c>
    </row>
    <row r="38" spans="1:8" ht="15.6" customHeight="1" x14ac:dyDescent="0.2">
      <c r="A38" s="13" t="s">
        <v>135</v>
      </c>
      <c r="B38" s="14">
        <v>680</v>
      </c>
      <c r="C38" s="14">
        <v>100</v>
      </c>
      <c r="D38" s="14">
        <v>360</v>
      </c>
      <c r="E38" s="14">
        <v>130</v>
      </c>
      <c r="F38" s="14">
        <v>60</v>
      </c>
      <c r="G38" s="14">
        <v>20</v>
      </c>
      <c r="H38" s="14">
        <v>10</v>
      </c>
    </row>
    <row r="39" spans="1:8" ht="15.6" customHeight="1" x14ac:dyDescent="0.2">
      <c r="A39" s="13" t="s">
        <v>136</v>
      </c>
      <c r="B39" s="14">
        <v>1070</v>
      </c>
      <c r="C39" s="14">
        <v>350</v>
      </c>
      <c r="D39" s="14">
        <v>470</v>
      </c>
      <c r="E39" s="14">
        <v>160</v>
      </c>
      <c r="F39" s="14">
        <v>60</v>
      </c>
      <c r="G39" s="14">
        <v>20</v>
      </c>
      <c r="H39" s="14">
        <v>10</v>
      </c>
    </row>
    <row r="40" spans="1:8" ht="15.6" customHeight="1" x14ac:dyDescent="0.2">
      <c r="A40" s="13" t="s">
        <v>137</v>
      </c>
      <c r="B40" s="14">
        <v>1130</v>
      </c>
      <c r="C40" s="14">
        <v>420</v>
      </c>
      <c r="D40" s="14">
        <v>450</v>
      </c>
      <c r="E40" s="14">
        <v>160</v>
      </c>
      <c r="F40" s="14">
        <v>60</v>
      </c>
      <c r="G40" s="14">
        <v>20</v>
      </c>
      <c r="H40" s="14">
        <v>10</v>
      </c>
    </row>
    <row r="41" spans="1:8" ht="15.6" customHeight="1" x14ac:dyDescent="0.2">
      <c r="A41" s="13" t="s">
        <v>138</v>
      </c>
      <c r="B41" s="14">
        <v>1170</v>
      </c>
      <c r="C41" s="14">
        <v>450</v>
      </c>
      <c r="D41" s="14">
        <v>460</v>
      </c>
      <c r="E41" s="14">
        <v>170</v>
      </c>
      <c r="F41" s="14">
        <v>60</v>
      </c>
      <c r="G41" s="14">
        <v>20</v>
      </c>
      <c r="H41" s="14">
        <v>10</v>
      </c>
    </row>
    <row r="42" spans="1:8" ht="15.6" customHeight="1" x14ac:dyDescent="0.2">
      <c r="A42" s="13" t="s">
        <v>139</v>
      </c>
      <c r="B42" s="14">
        <v>1200</v>
      </c>
      <c r="C42" s="14">
        <v>460</v>
      </c>
      <c r="D42" s="14">
        <v>490</v>
      </c>
      <c r="E42" s="14">
        <v>170</v>
      </c>
      <c r="F42" s="14">
        <v>60</v>
      </c>
      <c r="G42" s="14">
        <v>20</v>
      </c>
      <c r="H42" s="14">
        <v>10</v>
      </c>
    </row>
    <row r="43" spans="1:8" ht="15.6" customHeight="1" x14ac:dyDescent="0.2">
      <c r="A43" s="13" t="s">
        <v>140</v>
      </c>
      <c r="B43" s="14">
        <v>1240</v>
      </c>
      <c r="C43" s="14">
        <v>510</v>
      </c>
      <c r="D43" s="14">
        <v>500</v>
      </c>
      <c r="E43" s="14">
        <v>160</v>
      </c>
      <c r="F43" s="14">
        <v>50</v>
      </c>
      <c r="G43" s="14">
        <v>10</v>
      </c>
      <c r="H43" s="14">
        <v>10</v>
      </c>
    </row>
    <row r="44" spans="1:8" ht="15.6" customHeight="1" x14ac:dyDescent="0.2">
      <c r="A44" s="13" t="s">
        <v>141</v>
      </c>
      <c r="B44" s="14">
        <v>1250</v>
      </c>
      <c r="C44" s="14">
        <v>530</v>
      </c>
      <c r="D44" s="14">
        <v>480</v>
      </c>
      <c r="E44" s="14">
        <v>160</v>
      </c>
      <c r="F44" s="14">
        <v>60</v>
      </c>
      <c r="G44" s="14">
        <v>10</v>
      </c>
      <c r="H44" s="14">
        <v>10</v>
      </c>
    </row>
    <row r="45" spans="1:8" ht="15.6" customHeight="1" x14ac:dyDescent="0.2">
      <c r="A45" s="13" t="s">
        <v>142</v>
      </c>
      <c r="B45" s="14">
        <v>1160</v>
      </c>
      <c r="C45" s="14">
        <v>520</v>
      </c>
      <c r="D45" s="14">
        <v>440</v>
      </c>
      <c r="E45" s="14">
        <v>140</v>
      </c>
      <c r="F45" s="14">
        <v>50</v>
      </c>
      <c r="G45" s="14">
        <v>10</v>
      </c>
      <c r="H45" s="14">
        <v>10</v>
      </c>
    </row>
    <row r="46" spans="1:8" ht="15.6" customHeight="1" x14ac:dyDescent="0.2">
      <c r="A46" s="13" t="s">
        <v>143</v>
      </c>
      <c r="B46" s="14">
        <v>1100</v>
      </c>
      <c r="C46" s="14">
        <v>510</v>
      </c>
      <c r="D46" s="14">
        <v>430</v>
      </c>
      <c r="E46" s="14">
        <v>120</v>
      </c>
      <c r="F46" s="14">
        <v>30</v>
      </c>
      <c r="G46" s="14">
        <v>10</v>
      </c>
      <c r="H46" s="14">
        <v>10</v>
      </c>
    </row>
    <row r="47" spans="1:8" ht="15.6" customHeight="1" x14ac:dyDescent="0.2">
      <c r="A47" s="13" t="s">
        <v>144</v>
      </c>
      <c r="B47" s="14">
        <v>1110</v>
      </c>
      <c r="C47" s="14">
        <v>540</v>
      </c>
      <c r="D47" s="14">
        <v>420</v>
      </c>
      <c r="E47" s="14">
        <v>110</v>
      </c>
      <c r="F47" s="14">
        <v>30</v>
      </c>
      <c r="G47" s="14">
        <v>10</v>
      </c>
      <c r="H47" s="14">
        <v>10</v>
      </c>
    </row>
    <row r="48" spans="1:8" ht="15.6" customHeight="1" x14ac:dyDescent="0.2">
      <c r="A48" s="13" t="s">
        <v>145</v>
      </c>
      <c r="B48" s="14">
        <v>1110</v>
      </c>
      <c r="C48" s="14">
        <v>530</v>
      </c>
      <c r="D48" s="14">
        <v>430</v>
      </c>
      <c r="E48" s="14">
        <v>120</v>
      </c>
      <c r="F48" s="14">
        <v>30</v>
      </c>
      <c r="G48" s="14">
        <v>0</v>
      </c>
      <c r="H48" s="14">
        <v>0</v>
      </c>
    </row>
    <row r="49" spans="1:8" ht="15.6" customHeight="1" x14ac:dyDescent="0.2">
      <c r="A49" s="13" t="s">
        <v>146</v>
      </c>
      <c r="B49" s="14">
        <v>1110</v>
      </c>
      <c r="C49" s="14">
        <v>540</v>
      </c>
      <c r="D49" s="14">
        <v>420</v>
      </c>
      <c r="E49" s="14">
        <v>110</v>
      </c>
      <c r="F49" s="14">
        <v>30</v>
      </c>
      <c r="G49" s="14">
        <v>10</v>
      </c>
      <c r="H49" s="14">
        <v>0</v>
      </c>
    </row>
    <row r="50" spans="1:8" ht="15.6" customHeight="1" x14ac:dyDescent="0.2">
      <c r="A50" s="13" t="s">
        <v>147</v>
      </c>
      <c r="B50" s="14">
        <v>1070</v>
      </c>
      <c r="C50" s="14">
        <v>550</v>
      </c>
      <c r="D50" s="14">
        <v>390</v>
      </c>
      <c r="E50" s="14">
        <v>110</v>
      </c>
      <c r="F50" s="14">
        <v>30</v>
      </c>
      <c r="G50" s="14">
        <v>10</v>
      </c>
      <c r="H50" s="14">
        <v>0</v>
      </c>
    </row>
    <row r="51" spans="1:8" ht="15.6" customHeight="1" x14ac:dyDescent="0.2">
      <c r="A51" s="13" t="s">
        <v>148</v>
      </c>
      <c r="B51" s="14">
        <v>1140</v>
      </c>
      <c r="C51" s="14">
        <v>630</v>
      </c>
      <c r="D51" s="14">
        <v>380</v>
      </c>
      <c r="E51" s="14">
        <v>100</v>
      </c>
      <c r="F51" s="14">
        <v>30</v>
      </c>
      <c r="G51" s="14">
        <v>0</v>
      </c>
      <c r="H51" s="14">
        <v>0</v>
      </c>
    </row>
    <row r="52" spans="1:8" ht="15.6" customHeight="1" x14ac:dyDescent="0.2">
      <c r="A52" s="13" t="s">
        <v>149</v>
      </c>
      <c r="B52" s="14">
        <v>1150</v>
      </c>
      <c r="C52" s="14">
        <v>650</v>
      </c>
      <c r="D52" s="14">
        <v>370</v>
      </c>
      <c r="E52" s="14">
        <v>100</v>
      </c>
      <c r="F52" s="14">
        <v>30</v>
      </c>
      <c r="G52" s="14">
        <v>0</v>
      </c>
      <c r="H52" s="14">
        <v>0</v>
      </c>
    </row>
    <row r="53" spans="1:8" ht="15.6" customHeight="1" x14ac:dyDescent="0.2">
      <c r="A53" s="13" t="s">
        <v>150</v>
      </c>
      <c r="B53" s="14">
        <v>1130</v>
      </c>
      <c r="C53" s="14">
        <v>660</v>
      </c>
      <c r="D53" s="14">
        <v>360</v>
      </c>
      <c r="E53" s="14">
        <v>90</v>
      </c>
      <c r="F53" s="14">
        <v>30</v>
      </c>
      <c r="G53" s="14">
        <v>0</v>
      </c>
      <c r="H53" s="14">
        <v>0</v>
      </c>
    </row>
    <row r="54" spans="1:8" ht="15.6" customHeight="1" x14ac:dyDescent="0.2">
      <c r="A54" s="13" t="s">
        <v>151</v>
      </c>
      <c r="B54" s="14">
        <v>1150</v>
      </c>
      <c r="C54" s="14">
        <v>680</v>
      </c>
      <c r="D54" s="14">
        <v>360</v>
      </c>
      <c r="E54" s="14">
        <v>90</v>
      </c>
      <c r="F54" s="14">
        <v>20</v>
      </c>
      <c r="G54" s="14">
        <v>0</v>
      </c>
      <c r="H54" s="14">
        <v>0</v>
      </c>
    </row>
    <row r="55" spans="1:8" ht="15.6" customHeight="1" x14ac:dyDescent="0.2">
      <c r="A55" s="13" t="s">
        <v>152</v>
      </c>
      <c r="B55" s="14">
        <v>1120</v>
      </c>
      <c r="C55" s="14">
        <v>690</v>
      </c>
      <c r="D55" s="14">
        <v>330</v>
      </c>
      <c r="E55" s="14">
        <v>70</v>
      </c>
      <c r="F55" s="14">
        <v>20</v>
      </c>
      <c r="G55" s="14">
        <v>0</v>
      </c>
      <c r="H55" s="14">
        <v>0</v>
      </c>
    </row>
    <row r="56" spans="1:8" ht="15.6" customHeight="1" x14ac:dyDescent="0.2">
      <c r="A56" s="13" t="s">
        <v>153</v>
      </c>
      <c r="B56" s="14">
        <v>1050</v>
      </c>
      <c r="C56" s="14">
        <v>640</v>
      </c>
      <c r="D56" s="14">
        <v>310</v>
      </c>
      <c r="E56" s="14">
        <v>70</v>
      </c>
      <c r="F56" s="14">
        <v>20</v>
      </c>
      <c r="G56" s="14">
        <v>0</v>
      </c>
      <c r="H56" s="14">
        <v>0</v>
      </c>
    </row>
    <row r="57" spans="1:8" ht="15.6" customHeight="1" x14ac:dyDescent="0.2">
      <c r="A57" s="13" t="s">
        <v>154</v>
      </c>
      <c r="B57" s="14">
        <v>960</v>
      </c>
      <c r="C57" s="14">
        <v>580</v>
      </c>
      <c r="D57" s="14">
        <v>290</v>
      </c>
      <c r="E57" s="14">
        <v>70</v>
      </c>
      <c r="F57" s="14">
        <v>20</v>
      </c>
      <c r="G57" s="14">
        <v>0</v>
      </c>
      <c r="H57" s="14">
        <v>0</v>
      </c>
    </row>
    <row r="58" spans="1:8" ht="15.6" customHeight="1" x14ac:dyDescent="0.2">
      <c r="A58" s="13" t="s">
        <v>155</v>
      </c>
      <c r="B58" s="14">
        <v>950</v>
      </c>
      <c r="C58" s="14">
        <v>570</v>
      </c>
      <c r="D58" s="14">
        <v>290</v>
      </c>
      <c r="E58" s="14">
        <v>70</v>
      </c>
      <c r="F58" s="14">
        <v>20</v>
      </c>
      <c r="G58" s="14">
        <v>0</v>
      </c>
      <c r="H58" s="14">
        <v>0</v>
      </c>
    </row>
    <row r="59" spans="1:8" ht="15.6" customHeight="1" x14ac:dyDescent="0.2">
      <c r="A59" s="13" t="s">
        <v>156</v>
      </c>
      <c r="B59" s="14">
        <v>940</v>
      </c>
      <c r="C59" s="14">
        <v>590</v>
      </c>
      <c r="D59" s="14">
        <v>270</v>
      </c>
      <c r="E59" s="14">
        <v>70</v>
      </c>
      <c r="F59" s="14">
        <v>10</v>
      </c>
      <c r="G59" s="14">
        <v>0</v>
      </c>
      <c r="H59" s="14">
        <v>0</v>
      </c>
    </row>
    <row r="60" spans="1:8" ht="15.6" customHeight="1" x14ac:dyDescent="0.2">
      <c r="A60" s="13" t="s">
        <v>157</v>
      </c>
      <c r="B60" s="14">
        <v>960</v>
      </c>
      <c r="C60" s="14">
        <v>590</v>
      </c>
      <c r="D60" s="14">
        <v>280</v>
      </c>
      <c r="E60" s="14">
        <v>70</v>
      </c>
      <c r="F60" s="14">
        <v>10</v>
      </c>
      <c r="G60" s="14">
        <v>0</v>
      </c>
      <c r="H60" s="14">
        <v>0</v>
      </c>
    </row>
    <row r="61" spans="1:8" ht="15.6" customHeight="1" x14ac:dyDescent="0.2">
      <c r="A61" s="13" t="s">
        <v>158</v>
      </c>
      <c r="B61" s="14">
        <v>990</v>
      </c>
      <c r="C61" s="14">
        <v>620</v>
      </c>
      <c r="D61" s="14">
        <v>290</v>
      </c>
      <c r="E61" s="14">
        <v>70</v>
      </c>
      <c r="F61" s="14">
        <v>10</v>
      </c>
      <c r="G61" s="14">
        <v>0</v>
      </c>
      <c r="H61" s="14">
        <v>0</v>
      </c>
    </row>
    <row r="62" spans="1:8" ht="15.6" customHeight="1" x14ac:dyDescent="0.2">
      <c r="A62" s="13" t="s">
        <v>159</v>
      </c>
      <c r="B62" s="14">
        <v>970</v>
      </c>
      <c r="C62" s="14">
        <v>610</v>
      </c>
      <c r="D62" s="14">
        <v>270</v>
      </c>
      <c r="E62" s="14">
        <v>70</v>
      </c>
      <c r="F62" s="14">
        <v>10</v>
      </c>
      <c r="G62" s="14">
        <v>0</v>
      </c>
      <c r="H62" s="14">
        <v>0</v>
      </c>
    </row>
    <row r="63" spans="1:8" ht="15.6" customHeight="1" x14ac:dyDescent="0.2">
      <c r="A63" s="13" t="s">
        <v>160</v>
      </c>
      <c r="B63" s="14">
        <v>1950</v>
      </c>
      <c r="C63" s="14">
        <v>470</v>
      </c>
      <c r="D63" s="14">
        <v>970</v>
      </c>
      <c r="E63" s="14">
        <v>360</v>
      </c>
      <c r="F63" s="14">
        <v>110</v>
      </c>
      <c r="G63" s="14">
        <v>40</v>
      </c>
      <c r="H63" s="14">
        <v>10</v>
      </c>
    </row>
    <row r="64" spans="1:8" ht="15.6" customHeight="1" x14ac:dyDescent="0.2">
      <c r="A64" s="13" t="s">
        <v>59</v>
      </c>
      <c r="B64" s="14">
        <v>2140</v>
      </c>
      <c r="C64" s="14">
        <v>440</v>
      </c>
      <c r="D64" s="14">
        <v>1100</v>
      </c>
      <c r="E64" s="14">
        <v>430</v>
      </c>
      <c r="F64" s="14">
        <v>120</v>
      </c>
      <c r="G64" s="14">
        <v>40</v>
      </c>
      <c r="H64" s="14">
        <v>10</v>
      </c>
    </row>
    <row r="65" spans="2:8" ht="15" x14ac:dyDescent="0.2">
      <c r="B65" s="14"/>
      <c r="C65" s="14"/>
      <c r="D65" s="14"/>
      <c r="E65" s="14"/>
      <c r="F65" s="14"/>
      <c r="G65" s="14"/>
      <c r="H65" s="14"/>
    </row>
  </sheetData>
  <pageMargins left="0.7" right="0.7" top="0.75" bottom="0.75" header="0.3" footer="0.3"/>
  <pageSetup paperSize="9" orientation="portrait" horizontalDpi="300" verticalDpi="300"/>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9" width="22.7109375" customWidth="1"/>
  </cols>
  <sheetData>
    <row r="1" spans="1:9" ht="15.6" customHeight="1" x14ac:dyDescent="0.25">
      <c r="A1" s="10" t="s">
        <v>383</v>
      </c>
      <c r="I1" s="2" t="str">
        <f>HYPERLINK("#'Contents'!A1", "Contents")</f>
        <v>Contents</v>
      </c>
    </row>
    <row r="2" spans="1:9" ht="15.6" customHeight="1" x14ac:dyDescent="0.25">
      <c r="A2" s="10"/>
    </row>
    <row r="3" spans="1:9" ht="30.95" customHeight="1" x14ac:dyDescent="0.2">
      <c r="A3" s="12" t="s">
        <v>100</v>
      </c>
      <c r="B3" s="11" t="s">
        <v>251</v>
      </c>
      <c r="C3" s="11" t="s">
        <v>384</v>
      </c>
      <c r="D3" s="11" t="s">
        <v>385</v>
      </c>
      <c r="E3" s="11" t="s">
        <v>386</v>
      </c>
    </row>
    <row r="4" spans="1:9" ht="15.6" customHeight="1" x14ac:dyDescent="0.2">
      <c r="A4" s="13" t="s">
        <v>101</v>
      </c>
      <c r="B4" s="14">
        <v>1750</v>
      </c>
      <c r="C4" s="14">
        <v>1340</v>
      </c>
      <c r="D4" s="14">
        <v>410</v>
      </c>
      <c r="E4" s="14">
        <v>0</v>
      </c>
    </row>
    <row r="5" spans="1:9" ht="15.6" customHeight="1" x14ac:dyDescent="0.2">
      <c r="A5" s="13" t="s">
        <v>102</v>
      </c>
      <c r="B5" s="14">
        <v>1760</v>
      </c>
      <c r="C5" s="14">
        <v>1350</v>
      </c>
      <c r="D5" s="14">
        <v>410</v>
      </c>
      <c r="E5" s="14">
        <v>0</v>
      </c>
    </row>
    <row r="6" spans="1:9" ht="15.6" customHeight="1" x14ac:dyDescent="0.2">
      <c r="A6" s="13" t="s">
        <v>103</v>
      </c>
      <c r="B6" s="14">
        <v>1730</v>
      </c>
      <c r="C6" s="14">
        <v>1320</v>
      </c>
      <c r="D6" s="14">
        <v>400</v>
      </c>
      <c r="E6" s="14">
        <v>0</v>
      </c>
    </row>
    <row r="7" spans="1:9" ht="15.6" customHeight="1" x14ac:dyDescent="0.2">
      <c r="A7" s="13" t="s">
        <v>104</v>
      </c>
      <c r="B7" s="14">
        <v>1660</v>
      </c>
      <c r="C7" s="14">
        <v>1290</v>
      </c>
      <c r="D7" s="14">
        <v>370</v>
      </c>
      <c r="E7" s="14">
        <v>0</v>
      </c>
    </row>
    <row r="8" spans="1:9" ht="15.6" customHeight="1" x14ac:dyDescent="0.2">
      <c r="A8" s="13" t="s">
        <v>105</v>
      </c>
      <c r="B8" s="14">
        <v>1330</v>
      </c>
      <c r="C8" s="14">
        <v>1050</v>
      </c>
      <c r="D8" s="14">
        <v>280</v>
      </c>
      <c r="E8" s="14">
        <v>0</v>
      </c>
    </row>
    <row r="9" spans="1:9" ht="15.6" customHeight="1" x14ac:dyDescent="0.2">
      <c r="A9" s="13" t="s">
        <v>106</v>
      </c>
      <c r="B9" s="14">
        <v>1220</v>
      </c>
      <c r="C9" s="14">
        <v>960</v>
      </c>
      <c r="D9" s="14">
        <v>250</v>
      </c>
      <c r="E9" s="14">
        <v>0</v>
      </c>
    </row>
    <row r="10" spans="1:9" ht="15.6" customHeight="1" x14ac:dyDescent="0.2">
      <c r="A10" s="13" t="s">
        <v>107</v>
      </c>
      <c r="B10" s="14">
        <v>1190</v>
      </c>
      <c r="C10" s="14">
        <v>940</v>
      </c>
      <c r="D10" s="14">
        <v>250</v>
      </c>
      <c r="E10" s="14">
        <v>0</v>
      </c>
    </row>
    <row r="11" spans="1:9" ht="15.6" customHeight="1" x14ac:dyDescent="0.2">
      <c r="A11" s="13" t="s">
        <v>108</v>
      </c>
      <c r="B11" s="14">
        <v>1180</v>
      </c>
      <c r="C11" s="14">
        <v>930</v>
      </c>
      <c r="D11" s="14">
        <v>250</v>
      </c>
      <c r="E11" s="14">
        <v>0</v>
      </c>
    </row>
    <row r="12" spans="1:9" ht="15.6" customHeight="1" x14ac:dyDescent="0.2">
      <c r="A12" s="13" t="s">
        <v>109</v>
      </c>
      <c r="B12" s="14">
        <v>1150</v>
      </c>
      <c r="C12" s="14">
        <v>910</v>
      </c>
      <c r="D12" s="14">
        <v>230</v>
      </c>
      <c r="E12" s="14">
        <v>0</v>
      </c>
    </row>
    <row r="13" spans="1:9" ht="15.6" customHeight="1" x14ac:dyDescent="0.2">
      <c r="A13" s="13" t="s">
        <v>110</v>
      </c>
      <c r="B13" s="14">
        <v>1130</v>
      </c>
      <c r="C13" s="14">
        <v>920</v>
      </c>
      <c r="D13" s="14">
        <v>220</v>
      </c>
      <c r="E13" s="14">
        <v>0</v>
      </c>
    </row>
    <row r="14" spans="1:9" ht="15.6" customHeight="1" x14ac:dyDescent="0.2">
      <c r="A14" s="13" t="s">
        <v>111</v>
      </c>
      <c r="B14" s="14">
        <v>1080</v>
      </c>
      <c r="C14" s="14">
        <v>880</v>
      </c>
      <c r="D14" s="14">
        <v>200</v>
      </c>
      <c r="E14" s="14">
        <v>0</v>
      </c>
    </row>
    <row r="15" spans="1:9" ht="15.6" customHeight="1" x14ac:dyDescent="0.2">
      <c r="A15" s="13" t="s">
        <v>112</v>
      </c>
      <c r="B15" s="14">
        <v>1180</v>
      </c>
      <c r="C15" s="14">
        <v>950</v>
      </c>
      <c r="D15" s="14">
        <v>230</v>
      </c>
      <c r="E15" s="14">
        <v>0</v>
      </c>
    </row>
    <row r="16" spans="1:9" ht="15.6" customHeight="1" x14ac:dyDescent="0.2">
      <c r="A16" s="13" t="s">
        <v>113</v>
      </c>
      <c r="B16" s="14">
        <v>1190</v>
      </c>
      <c r="C16" s="14">
        <v>970</v>
      </c>
      <c r="D16" s="14">
        <v>220</v>
      </c>
      <c r="E16" s="14">
        <v>0</v>
      </c>
    </row>
    <row r="17" spans="1:5" ht="15.6" customHeight="1" x14ac:dyDescent="0.2">
      <c r="A17" s="13" t="s">
        <v>114</v>
      </c>
      <c r="B17" s="14">
        <v>1160</v>
      </c>
      <c r="C17" s="14">
        <v>940</v>
      </c>
      <c r="D17" s="14">
        <v>210</v>
      </c>
      <c r="E17" s="14">
        <v>0</v>
      </c>
    </row>
    <row r="18" spans="1:5" ht="15.6" customHeight="1" x14ac:dyDescent="0.2">
      <c r="A18" s="13" t="s">
        <v>115</v>
      </c>
      <c r="B18" s="14">
        <v>1200</v>
      </c>
      <c r="C18" s="14">
        <v>970</v>
      </c>
      <c r="D18" s="14">
        <v>230</v>
      </c>
      <c r="E18" s="14">
        <v>0</v>
      </c>
    </row>
    <row r="19" spans="1:5" ht="15.6" customHeight="1" x14ac:dyDescent="0.2">
      <c r="A19" s="13" t="s">
        <v>116</v>
      </c>
      <c r="B19" s="14">
        <v>1120</v>
      </c>
      <c r="C19" s="14">
        <v>910</v>
      </c>
      <c r="D19" s="14">
        <v>210</v>
      </c>
      <c r="E19" s="14">
        <v>0</v>
      </c>
    </row>
    <row r="20" spans="1:5" ht="15.6" customHeight="1" x14ac:dyDescent="0.2">
      <c r="A20" s="13" t="s">
        <v>117</v>
      </c>
      <c r="B20" s="14">
        <v>1090</v>
      </c>
      <c r="C20" s="14">
        <v>870</v>
      </c>
      <c r="D20" s="14">
        <v>210</v>
      </c>
      <c r="E20" s="14">
        <v>0</v>
      </c>
    </row>
    <row r="21" spans="1:5" ht="15.6" customHeight="1" x14ac:dyDescent="0.2">
      <c r="A21" s="13" t="s">
        <v>118</v>
      </c>
      <c r="B21" s="14">
        <v>1010</v>
      </c>
      <c r="C21" s="14">
        <v>810</v>
      </c>
      <c r="D21" s="14">
        <v>200</v>
      </c>
      <c r="E21" s="14">
        <v>0</v>
      </c>
    </row>
    <row r="22" spans="1:5" ht="15.6" customHeight="1" x14ac:dyDescent="0.2">
      <c r="A22" s="13" t="s">
        <v>119</v>
      </c>
      <c r="B22" s="14">
        <v>1000</v>
      </c>
      <c r="C22" s="14">
        <v>810</v>
      </c>
      <c r="D22" s="14">
        <v>180</v>
      </c>
      <c r="E22" s="14">
        <v>0</v>
      </c>
    </row>
    <row r="23" spans="1:5" ht="15.6" customHeight="1" x14ac:dyDescent="0.2">
      <c r="A23" s="13" t="s">
        <v>120</v>
      </c>
      <c r="B23" s="14">
        <v>980</v>
      </c>
      <c r="C23" s="14">
        <v>800</v>
      </c>
      <c r="D23" s="14">
        <v>180</v>
      </c>
      <c r="E23" s="14">
        <v>0</v>
      </c>
    </row>
    <row r="24" spans="1:5" ht="15.6" customHeight="1" x14ac:dyDescent="0.2">
      <c r="A24" s="13" t="s">
        <v>121</v>
      </c>
      <c r="B24" s="14">
        <v>980</v>
      </c>
      <c r="C24" s="14">
        <v>810</v>
      </c>
      <c r="D24" s="14">
        <v>180</v>
      </c>
      <c r="E24" s="14">
        <v>0</v>
      </c>
    </row>
    <row r="25" spans="1:5" ht="15.6" customHeight="1" x14ac:dyDescent="0.2">
      <c r="A25" s="13" t="s">
        <v>122</v>
      </c>
      <c r="B25" s="14">
        <v>950</v>
      </c>
      <c r="C25" s="14">
        <v>780</v>
      </c>
      <c r="D25" s="14">
        <v>170</v>
      </c>
      <c r="E25" s="14">
        <v>0</v>
      </c>
    </row>
    <row r="26" spans="1:5" ht="15.6" customHeight="1" x14ac:dyDescent="0.2">
      <c r="A26" s="13" t="s">
        <v>123</v>
      </c>
      <c r="B26" s="14">
        <v>930</v>
      </c>
      <c r="C26" s="14">
        <v>770</v>
      </c>
      <c r="D26" s="14">
        <v>160</v>
      </c>
      <c r="E26" s="14">
        <v>0</v>
      </c>
    </row>
    <row r="27" spans="1:5" ht="15.6" customHeight="1" x14ac:dyDescent="0.2">
      <c r="A27" s="13" t="s">
        <v>124</v>
      </c>
      <c r="B27" s="14">
        <v>890</v>
      </c>
      <c r="C27" s="14">
        <v>730</v>
      </c>
      <c r="D27" s="14">
        <v>150</v>
      </c>
      <c r="E27" s="14">
        <v>0</v>
      </c>
    </row>
    <row r="28" spans="1:5" ht="15.6" customHeight="1" x14ac:dyDescent="0.2">
      <c r="A28" s="13" t="s">
        <v>125</v>
      </c>
      <c r="B28" s="14">
        <v>840</v>
      </c>
      <c r="C28" s="14">
        <v>690</v>
      </c>
      <c r="D28" s="14">
        <v>140</v>
      </c>
      <c r="E28" s="14">
        <v>0</v>
      </c>
    </row>
    <row r="29" spans="1:5" ht="15.6" customHeight="1" x14ac:dyDescent="0.2">
      <c r="A29" s="13" t="s">
        <v>126</v>
      </c>
      <c r="B29" s="14">
        <v>810</v>
      </c>
      <c r="C29" s="14">
        <v>670</v>
      </c>
      <c r="D29" s="14">
        <v>140</v>
      </c>
      <c r="E29" s="14">
        <v>0</v>
      </c>
    </row>
    <row r="30" spans="1:5" ht="15.6" customHeight="1" x14ac:dyDescent="0.2">
      <c r="A30" s="13" t="s">
        <v>127</v>
      </c>
      <c r="B30" s="14">
        <v>800</v>
      </c>
      <c r="C30" s="14">
        <v>670</v>
      </c>
      <c r="D30" s="14">
        <v>140</v>
      </c>
      <c r="E30" s="14">
        <v>0</v>
      </c>
    </row>
    <row r="31" spans="1:5" ht="15.6" customHeight="1" x14ac:dyDescent="0.2">
      <c r="A31" s="13" t="s">
        <v>128</v>
      </c>
      <c r="B31" s="14">
        <v>780</v>
      </c>
      <c r="C31" s="14">
        <v>660</v>
      </c>
      <c r="D31" s="14">
        <v>130</v>
      </c>
      <c r="E31" s="14">
        <v>0</v>
      </c>
    </row>
    <row r="32" spans="1:5" ht="15.6" customHeight="1" x14ac:dyDescent="0.2">
      <c r="A32" s="13" t="s">
        <v>129</v>
      </c>
      <c r="B32" s="14">
        <v>760</v>
      </c>
      <c r="C32" s="14">
        <v>630</v>
      </c>
      <c r="D32" s="14">
        <v>130</v>
      </c>
      <c r="E32" s="14">
        <v>0</v>
      </c>
    </row>
    <row r="33" spans="1:5" ht="15.6" customHeight="1" x14ac:dyDescent="0.2">
      <c r="A33" s="13" t="s">
        <v>130</v>
      </c>
      <c r="B33" s="14">
        <v>690</v>
      </c>
      <c r="C33" s="14">
        <v>580</v>
      </c>
      <c r="D33" s="14">
        <v>110</v>
      </c>
      <c r="E33" s="14">
        <v>0</v>
      </c>
    </row>
    <row r="34" spans="1:5" ht="15.6" customHeight="1" x14ac:dyDescent="0.2">
      <c r="A34" s="13" t="s">
        <v>131</v>
      </c>
      <c r="B34" s="14">
        <v>650</v>
      </c>
      <c r="C34" s="14">
        <v>540</v>
      </c>
      <c r="D34" s="14">
        <v>110</v>
      </c>
      <c r="E34" s="14">
        <v>0</v>
      </c>
    </row>
    <row r="35" spans="1:5" ht="15.6" customHeight="1" x14ac:dyDescent="0.2">
      <c r="A35" s="13" t="s">
        <v>132</v>
      </c>
      <c r="B35" s="14">
        <v>630</v>
      </c>
      <c r="C35" s="14">
        <v>520</v>
      </c>
      <c r="D35" s="14">
        <v>110</v>
      </c>
      <c r="E35" s="14">
        <v>0</v>
      </c>
    </row>
    <row r="36" spans="1:5" ht="15.6" customHeight="1" x14ac:dyDescent="0.2">
      <c r="A36" s="13" t="s">
        <v>133</v>
      </c>
      <c r="B36" s="14">
        <v>640</v>
      </c>
      <c r="C36" s="14">
        <v>540</v>
      </c>
      <c r="D36" s="14">
        <v>100</v>
      </c>
      <c r="E36" s="14">
        <v>0</v>
      </c>
    </row>
    <row r="37" spans="1:5" ht="15.6" customHeight="1" x14ac:dyDescent="0.2">
      <c r="A37" s="13" t="s">
        <v>134</v>
      </c>
      <c r="B37" s="14">
        <v>650</v>
      </c>
      <c r="C37" s="14">
        <v>550</v>
      </c>
      <c r="D37" s="14">
        <v>100</v>
      </c>
      <c r="E37" s="14">
        <v>0</v>
      </c>
    </row>
    <row r="38" spans="1:5" ht="15.6" customHeight="1" x14ac:dyDescent="0.2">
      <c r="A38" s="13" t="s">
        <v>135</v>
      </c>
      <c r="B38" s="14">
        <v>680</v>
      </c>
      <c r="C38" s="14">
        <v>560</v>
      </c>
      <c r="D38" s="14">
        <v>120</v>
      </c>
      <c r="E38" s="14">
        <v>0</v>
      </c>
    </row>
    <row r="39" spans="1:5" ht="15.6" customHeight="1" x14ac:dyDescent="0.2">
      <c r="A39" s="13" t="s">
        <v>136</v>
      </c>
      <c r="B39" s="14">
        <v>1070</v>
      </c>
      <c r="C39" s="14">
        <v>860</v>
      </c>
      <c r="D39" s="14">
        <v>200</v>
      </c>
      <c r="E39" s="14">
        <v>10</v>
      </c>
    </row>
    <row r="40" spans="1:5" ht="15.6" customHeight="1" x14ac:dyDescent="0.2">
      <c r="A40" s="13" t="s">
        <v>137</v>
      </c>
      <c r="B40" s="14">
        <v>1130</v>
      </c>
      <c r="C40" s="14">
        <v>920</v>
      </c>
      <c r="D40" s="14">
        <v>200</v>
      </c>
      <c r="E40" s="14">
        <v>10</v>
      </c>
    </row>
    <row r="41" spans="1:5" ht="15.6" customHeight="1" x14ac:dyDescent="0.2">
      <c r="A41" s="13" t="s">
        <v>138</v>
      </c>
      <c r="B41" s="14">
        <v>1170</v>
      </c>
      <c r="C41" s="14">
        <v>940</v>
      </c>
      <c r="D41" s="14">
        <v>220</v>
      </c>
      <c r="E41" s="14">
        <v>10</v>
      </c>
    </row>
    <row r="42" spans="1:5" ht="15.6" customHeight="1" x14ac:dyDescent="0.2">
      <c r="A42" s="13" t="s">
        <v>139</v>
      </c>
      <c r="B42" s="14">
        <v>1200</v>
      </c>
      <c r="C42" s="14">
        <v>980</v>
      </c>
      <c r="D42" s="14">
        <v>210</v>
      </c>
      <c r="E42" s="14">
        <v>0</v>
      </c>
    </row>
    <row r="43" spans="1:5" ht="15.6" customHeight="1" x14ac:dyDescent="0.2">
      <c r="A43" s="13" t="s">
        <v>140</v>
      </c>
      <c r="B43" s="14">
        <v>1240</v>
      </c>
      <c r="C43" s="14">
        <v>1020</v>
      </c>
      <c r="D43" s="14">
        <v>220</v>
      </c>
      <c r="E43" s="14">
        <v>0</v>
      </c>
    </row>
    <row r="44" spans="1:5" ht="15.6" customHeight="1" x14ac:dyDescent="0.2">
      <c r="A44" s="13" t="s">
        <v>141</v>
      </c>
      <c r="B44" s="14">
        <v>1250</v>
      </c>
      <c r="C44" s="14">
        <v>1010</v>
      </c>
      <c r="D44" s="14">
        <v>230</v>
      </c>
      <c r="E44" s="14">
        <v>0</v>
      </c>
    </row>
    <row r="45" spans="1:5" ht="15.6" customHeight="1" x14ac:dyDescent="0.2">
      <c r="A45" s="13" t="s">
        <v>142</v>
      </c>
      <c r="B45" s="14">
        <v>1160</v>
      </c>
      <c r="C45" s="14">
        <v>940</v>
      </c>
      <c r="D45" s="14">
        <v>220</v>
      </c>
      <c r="E45" s="14">
        <v>0</v>
      </c>
    </row>
    <row r="46" spans="1:5" ht="15.6" customHeight="1" x14ac:dyDescent="0.2">
      <c r="A46" s="13" t="s">
        <v>143</v>
      </c>
      <c r="B46" s="14">
        <v>1100</v>
      </c>
      <c r="C46" s="14">
        <v>900</v>
      </c>
      <c r="D46" s="14">
        <v>200</v>
      </c>
      <c r="E46" s="14">
        <v>0</v>
      </c>
    </row>
    <row r="47" spans="1:5" ht="15.6" customHeight="1" x14ac:dyDescent="0.2">
      <c r="A47" s="13" t="s">
        <v>144</v>
      </c>
      <c r="B47" s="14">
        <v>1110</v>
      </c>
      <c r="C47" s="14">
        <v>900</v>
      </c>
      <c r="D47" s="14">
        <v>210</v>
      </c>
      <c r="E47" s="14">
        <v>0</v>
      </c>
    </row>
    <row r="48" spans="1:5" ht="15.6" customHeight="1" x14ac:dyDescent="0.2">
      <c r="A48" s="13" t="s">
        <v>145</v>
      </c>
      <c r="B48" s="14">
        <v>1110</v>
      </c>
      <c r="C48" s="14">
        <v>900</v>
      </c>
      <c r="D48" s="14">
        <v>210</v>
      </c>
      <c r="E48" s="14">
        <v>0</v>
      </c>
    </row>
    <row r="49" spans="1:5" ht="15.6" customHeight="1" x14ac:dyDescent="0.2">
      <c r="A49" s="13" t="s">
        <v>146</v>
      </c>
      <c r="B49" s="14">
        <v>1110</v>
      </c>
      <c r="C49" s="14">
        <v>900</v>
      </c>
      <c r="D49" s="14">
        <v>200</v>
      </c>
      <c r="E49" s="14">
        <v>0</v>
      </c>
    </row>
    <row r="50" spans="1:5" ht="15.6" customHeight="1" x14ac:dyDescent="0.2">
      <c r="A50" s="13" t="s">
        <v>147</v>
      </c>
      <c r="B50" s="14">
        <v>1070</v>
      </c>
      <c r="C50" s="14">
        <v>890</v>
      </c>
      <c r="D50" s="14">
        <v>180</v>
      </c>
      <c r="E50" s="14">
        <v>10</v>
      </c>
    </row>
    <row r="51" spans="1:5" ht="15.6" customHeight="1" x14ac:dyDescent="0.2">
      <c r="A51" s="13" t="s">
        <v>148</v>
      </c>
      <c r="B51" s="14">
        <v>1140</v>
      </c>
      <c r="C51" s="14">
        <v>960</v>
      </c>
      <c r="D51" s="14">
        <v>180</v>
      </c>
      <c r="E51" s="14">
        <v>10</v>
      </c>
    </row>
    <row r="52" spans="1:5" ht="15.6" customHeight="1" x14ac:dyDescent="0.2">
      <c r="A52" s="13" t="s">
        <v>149</v>
      </c>
      <c r="B52" s="14">
        <v>1150</v>
      </c>
      <c r="C52" s="14">
        <v>980</v>
      </c>
      <c r="D52" s="14">
        <v>170</v>
      </c>
      <c r="E52" s="14">
        <v>0</v>
      </c>
    </row>
    <row r="53" spans="1:5" ht="15.6" customHeight="1" x14ac:dyDescent="0.2">
      <c r="A53" s="13" t="s">
        <v>150</v>
      </c>
      <c r="B53" s="14">
        <v>1130</v>
      </c>
      <c r="C53" s="14">
        <v>960</v>
      </c>
      <c r="D53" s="14">
        <v>160</v>
      </c>
      <c r="E53" s="14">
        <v>0</v>
      </c>
    </row>
    <row r="54" spans="1:5" ht="15.6" customHeight="1" x14ac:dyDescent="0.2">
      <c r="A54" s="13" t="s">
        <v>151</v>
      </c>
      <c r="B54" s="14">
        <v>1150</v>
      </c>
      <c r="C54" s="14">
        <v>970</v>
      </c>
      <c r="D54" s="14">
        <v>170</v>
      </c>
      <c r="E54" s="14">
        <v>10</v>
      </c>
    </row>
    <row r="55" spans="1:5" ht="15.6" customHeight="1" x14ac:dyDescent="0.2">
      <c r="A55" s="13" t="s">
        <v>152</v>
      </c>
      <c r="B55" s="14">
        <v>1120</v>
      </c>
      <c r="C55" s="14">
        <v>960</v>
      </c>
      <c r="D55" s="14">
        <v>150</v>
      </c>
      <c r="E55" s="14">
        <v>10</v>
      </c>
    </row>
    <row r="56" spans="1:5" ht="15.6" customHeight="1" x14ac:dyDescent="0.2">
      <c r="A56" s="13" t="s">
        <v>153</v>
      </c>
      <c r="B56" s="14">
        <v>1050</v>
      </c>
      <c r="C56" s="14">
        <v>890</v>
      </c>
      <c r="D56" s="14">
        <v>150</v>
      </c>
      <c r="E56" s="14">
        <v>10</v>
      </c>
    </row>
    <row r="57" spans="1:5" ht="15.6" customHeight="1" x14ac:dyDescent="0.2">
      <c r="A57" s="13" t="s">
        <v>154</v>
      </c>
      <c r="B57" s="14">
        <v>960</v>
      </c>
      <c r="C57" s="14">
        <v>820</v>
      </c>
      <c r="D57" s="14">
        <v>140</v>
      </c>
      <c r="E57" s="14">
        <v>10</v>
      </c>
    </row>
    <row r="58" spans="1:5" ht="15.6" customHeight="1" x14ac:dyDescent="0.2">
      <c r="A58" s="13" t="s">
        <v>155</v>
      </c>
      <c r="B58" s="14">
        <v>950</v>
      </c>
      <c r="C58" s="14">
        <v>800</v>
      </c>
      <c r="D58" s="14">
        <v>140</v>
      </c>
      <c r="E58" s="14">
        <v>10</v>
      </c>
    </row>
    <row r="59" spans="1:5" ht="15.6" customHeight="1" x14ac:dyDescent="0.2">
      <c r="A59" s="13" t="s">
        <v>156</v>
      </c>
      <c r="B59" s="14">
        <v>940</v>
      </c>
      <c r="C59" s="14">
        <v>790</v>
      </c>
      <c r="D59" s="14">
        <v>140</v>
      </c>
      <c r="E59" s="14">
        <v>10</v>
      </c>
    </row>
    <row r="60" spans="1:5" ht="15.6" customHeight="1" x14ac:dyDescent="0.2">
      <c r="A60" s="13" t="s">
        <v>157</v>
      </c>
      <c r="B60" s="14">
        <v>960</v>
      </c>
      <c r="C60" s="14">
        <v>800</v>
      </c>
      <c r="D60" s="14">
        <v>150</v>
      </c>
      <c r="E60" s="14">
        <v>10</v>
      </c>
    </row>
    <row r="61" spans="1:5" ht="15.6" customHeight="1" x14ac:dyDescent="0.2">
      <c r="A61" s="13" t="s">
        <v>158</v>
      </c>
      <c r="B61" s="14">
        <v>990</v>
      </c>
      <c r="C61" s="14">
        <v>820</v>
      </c>
      <c r="D61" s="14">
        <v>150</v>
      </c>
      <c r="E61" s="14">
        <v>10</v>
      </c>
    </row>
    <row r="62" spans="1:5" ht="15.6" customHeight="1" x14ac:dyDescent="0.2">
      <c r="A62" s="13" t="s">
        <v>159</v>
      </c>
      <c r="B62" s="14">
        <v>970</v>
      </c>
      <c r="C62" s="14">
        <v>810</v>
      </c>
      <c r="D62" s="14">
        <v>140</v>
      </c>
      <c r="E62" s="14">
        <v>10</v>
      </c>
    </row>
    <row r="63" spans="1:5" ht="15.6" customHeight="1" x14ac:dyDescent="0.2">
      <c r="A63" s="13" t="s">
        <v>160</v>
      </c>
      <c r="B63" s="14">
        <v>1950</v>
      </c>
      <c r="C63" s="14">
        <v>1720</v>
      </c>
      <c r="D63" s="14">
        <v>220</v>
      </c>
      <c r="E63" s="14">
        <v>10</v>
      </c>
    </row>
    <row r="64" spans="1:5" ht="15.6" customHeight="1" x14ac:dyDescent="0.2">
      <c r="A64" s="13" t="s">
        <v>59</v>
      </c>
      <c r="B64" s="14">
        <v>2140</v>
      </c>
      <c r="C64" s="14">
        <v>1900</v>
      </c>
      <c r="D64" s="14">
        <v>230</v>
      </c>
      <c r="E64" s="14">
        <v>10</v>
      </c>
    </row>
    <row r="65" spans="2:5" ht="15" x14ac:dyDescent="0.2">
      <c r="B65" s="14"/>
      <c r="C65" s="14"/>
      <c r="D65" s="14"/>
      <c r="E65" s="14"/>
    </row>
  </sheetData>
  <pageMargins left="0.7" right="0.7" top="0.75" bottom="0.75" header="0.3" footer="0.3"/>
  <pageSetup paperSize="9" orientation="portrait" horizontalDpi="300" verticalDpi="300"/>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8" width="22.7109375" customWidth="1"/>
  </cols>
  <sheetData>
    <row r="1" spans="1:14" ht="15.6" customHeight="1" x14ac:dyDescent="0.25">
      <c r="A1" s="10" t="s">
        <v>387</v>
      </c>
      <c r="I1" s="2" t="str">
        <f>HYPERLINK("#'Contents'!A1", "Contents")</f>
        <v>Contents</v>
      </c>
    </row>
    <row r="2" spans="1:14" ht="15.6" customHeight="1" x14ac:dyDescent="0.25">
      <c r="A2" s="10"/>
    </row>
    <row r="3" spans="1:14" ht="30.95" customHeight="1" x14ac:dyDescent="0.2">
      <c r="A3" s="12" t="s">
        <v>100</v>
      </c>
      <c r="B3" s="11" t="s">
        <v>251</v>
      </c>
      <c r="C3" s="11" t="s">
        <v>233</v>
      </c>
      <c r="D3" s="11" t="s">
        <v>235</v>
      </c>
      <c r="E3" s="11" t="s">
        <v>234</v>
      </c>
      <c r="F3" s="11" t="s">
        <v>92</v>
      </c>
      <c r="G3" s="11" t="s">
        <v>236</v>
      </c>
      <c r="H3" s="11" t="s">
        <v>237</v>
      </c>
      <c r="I3" s="11" t="s">
        <v>238</v>
      </c>
      <c r="J3" s="11" t="s">
        <v>239</v>
      </c>
      <c r="K3" s="11" t="s">
        <v>240</v>
      </c>
      <c r="L3" s="11" t="s">
        <v>223</v>
      </c>
      <c r="M3" s="11" t="s">
        <v>241</v>
      </c>
      <c r="N3" s="11" t="s">
        <v>171</v>
      </c>
    </row>
    <row r="4" spans="1:14" ht="15.6" customHeight="1" x14ac:dyDescent="0.2">
      <c r="A4" s="13" t="s">
        <v>101</v>
      </c>
      <c r="B4" s="14">
        <v>1750</v>
      </c>
      <c r="C4" s="14">
        <v>90</v>
      </c>
      <c r="D4" s="14">
        <v>90</v>
      </c>
      <c r="E4" s="14">
        <v>210</v>
      </c>
      <c r="F4" s="14">
        <v>450</v>
      </c>
      <c r="G4" s="14">
        <v>130</v>
      </c>
      <c r="H4" s="14">
        <v>180</v>
      </c>
      <c r="I4" s="14">
        <v>80</v>
      </c>
      <c r="J4" s="14">
        <v>110</v>
      </c>
      <c r="K4" s="14">
        <v>120</v>
      </c>
      <c r="L4" s="14">
        <v>100</v>
      </c>
      <c r="M4" s="14">
        <v>180</v>
      </c>
      <c r="N4" s="14">
        <v>0</v>
      </c>
    </row>
    <row r="5" spans="1:14" ht="15.6" customHeight="1" x14ac:dyDescent="0.2">
      <c r="A5" s="13" t="s">
        <v>102</v>
      </c>
      <c r="B5" s="14">
        <v>1760</v>
      </c>
      <c r="C5" s="14">
        <v>90</v>
      </c>
      <c r="D5" s="14">
        <v>90</v>
      </c>
      <c r="E5" s="14">
        <v>200</v>
      </c>
      <c r="F5" s="14">
        <v>450</v>
      </c>
      <c r="G5" s="14">
        <v>140</v>
      </c>
      <c r="H5" s="14">
        <v>190</v>
      </c>
      <c r="I5" s="14">
        <v>80</v>
      </c>
      <c r="J5" s="14">
        <v>110</v>
      </c>
      <c r="K5" s="14">
        <v>120</v>
      </c>
      <c r="L5" s="14">
        <v>100</v>
      </c>
      <c r="M5" s="14">
        <v>190</v>
      </c>
      <c r="N5" s="14">
        <v>0</v>
      </c>
    </row>
    <row r="6" spans="1:14" ht="15.6" customHeight="1" x14ac:dyDescent="0.2">
      <c r="A6" s="13" t="s">
        <v>103</v>
      </c>
      <c r="B6" s="14">
        <v>1730</v>
      </c>
      <c r="C6" s="14">
        <v>90</v>
      </c>
      <c r="D6" s="14">
        <v>100</v>
      </c>
      <c r="E6" s="14">
        <v>190</v>
      </c>
      <c r="F6" s="14">
        <v>440</v>
      </c>
      <c r="G6" s="14">
        <v>140</v>
      </c>
      <c r="H6" s="14">
        <v>180</v>
      </c>
      <c r="I6" s="14">
        <v>70</v>
      </c>
      <c r="J6" s="14">
        <v>110</v>
      </c>
      <c r="K6" s="14">
        <v>120</v>
      </c>
      <c r="L6" s="14">
        <v>100</v>
      </c>
      <c r="M6" s="14">
        <v>180</v>
      </c>
      <c r="N6" s="14">
        <v>0</v>
      </c>
    </row>
    <row r="7" spans="1:14" ht="15.6" customHeight="1" x14ac:dyDescent="0.2">
      <c r="A7" s="13" t="s">
        <v>104</v>
      </c>
      <c r="B7" s="14">
        <v>1660</v>
      </c>
      <c r="C7" s="14">
        <v>90</v>
      </c>
      <c r="D7" s="14">
        <v>90</v>
      </c>
      <c r="E7" s="14">
        <v>190</v>
      </c>
      <c r="F7" s="14">
        <v>430</v>
      </c>
      <c r="G7" s="14">
        <v>140</v>
      </c>
      <c r="H7" s="14">
        <v>170</v>
      </c>
      <c r="I7" s="14">
        <v>80</v>
      </c>
      <c r="J7" s="14">
        <v>110</v>
      </c>
      <c r="K7" s="14">
        <v>110</v>
      </c>
      <c r="L7" s="14">
        <v>100</v>
      </c>
      <c r="M7" s="14">
        <v>170</v>
      </c>
      <c r="N7" s="14">
        <v>0</v>
      </c>
    </row>
    <row r="8" spans="1:14" ht="15.6" customHeight="1" x14ac:dyDescent="0.2">
      <c r="A8" s="13" t="s">
        <v>105</v>
      </c>
      <c r="B8" s="14">
        <v>1330</v>
      </c>
      <c r="C8" s="14">
        <v>80</v>
      </c>
      <c r="D8" s="14">
        <v>60</v>
      </c>
      <c r="E8" s="14">
        <v>140</v>
      </c>
      <c r="F8" s="14">
        <v>340</v>
      </c>
      <c r="G8" s="14">
        <v>100</v>
      </c>
      <c r="H8" s="14">
        <v>160</v>
      </c>
      <c r="I8" s="14">
        <v>60</v>
      </c>
      <c r="J8" s="14">
        <v>90</v>
      </c>
      <c r="K8" s="14">
        <v>80</v>
      </c>
      <c r="L8" s="14">
        <v>80</v>
      </c>
      <c r="M8" s="14">
        <v>140</v>
      </c>
      <c r="N8" s="14">
        <v>0</v>
      </c>
    </row>
    <row r="9" spans="1:14" ht="15.6" customHeight="1" x14ac:dyDescent="0.2">
      <c r="A9" s="13" t="s">
        <v>106</v>
      </c>
      <c r="B9" s="14">
        <v>1220</v>
      </c>
      <c r="C9" s="14">
        <v>70</v>
      </c>
      <c r="D9" s="14">
        <v>60</v>
      </c>
      <c r="E9" s="14">
        <v>130</v>
      </c>
      <c r="F9" s="14">
        <v>310</v>
      </c>
      <c r="G9" s="14">
        <v>90</v>
      </c>
      <c r="H9" s="14">
        <v>130</v>
      </c>
      <c r="I9" s="14">
        <v>50</v>
      </c>
      <c r="J9" s="14">
        <v>80</v>
      </c>
      <c r="K9" s="14">
        <v>80</v>
      </c>
      <c r="L9" s="14">
        <v>70</v>
      </c>
      <c r="M9" s="14">
        <v>140</v>
      </c>
      <c r="N9" s="14">
        <v>0</v>
      </c>
    </row>
    <row r="10" spans="1:14" ht="15.6" customHeight="1" x14ac:dyDescent="0.2">
      <c r="A10" s="13" t="s">
        <v>107</v>
      </c>
      <c r="B10" s="14">
        <v>1190</v>
      </c>
      <c r="C10" s="14">
        <v>60</v>
      </c>
      <c r="D10" s="14">
        <v>60</v>
      </c>
      <c r="E10" s="14">
        <v>130</v>
      </c>
      <c r="F10" s="14">
        <v>310</v>
      </c>
      <c r="G10" s="14">
        <v>100</v>
      </c>
      <c r="H10" s="14">
        <v>130</v>
      </c>
      <c r="I10" s="14">
        <v>50</v>
      </c>
      <c r="J10" s="14">
        <v>70</v>
      </c>
      <c r="K10" s="14">
        <v>70</v>
      </c>
      <c r="L10" s="14">
        <v>70</v>
      </c>
      <c r="M10" s="14">
        <v>140</v>
      </c>
      <c r="N10" s="14">
        <v>0</v>
      </c>
    </row>
    <row r="11" spans="1:14" ht="15.6" customHeight="1" x14ac:dyDescent="0.2">
      <c r="A11" s="13" t="s">
        <v>108</v>
      </c>
      <c r="B11" s="14">
        <v>1180</v>
      </c>
      <c r="C11" s="14">
        <v>70</v>
      </c>
      <c r="D11" s="14">
        <v>60</v>
      </c>
      <c r="E11" s="14">
        <v>130</v>
      </c>
      <c r="F11" s="14">
        <v>300</v>
      </c>
      <c r="G11" s="14">
        <v>90</v>
      </c>
      <c r="H11" s="14">
        <v>130</v>
      </c>
      <c r="I11" s="14">
        <v>50</v>
      </c>
      <c r="J11" s="14">
        <v>70</v>
      </c>
      <c r="K11" s="14">
        <v>70</v>
      </c>
      <c r="L11" s="14">
        <v>70</v>
      </c>
      <c r="M11" s="14">
        <v>140</v>
      </c>
      <c r="N11" s="14">
        <v>0</v>
      </c>
    </row>
    <row r="12" spans="1:14" ht="15.6" customHeight="1" x14ac:dyDescent="0.2">
      <c r="A12" s="13" t="s">
        <v>109</v>
      </c>
      <c r="B12" s="14">
        <v>1150</v>
      </c>
      <c r="C12" s="14">
        <v>70</v>
      </c>
      <c r="D12" s="14">
        <v>60</v>
      </c>
      <c r="E12" s="14">
        <v>120</v>
      </c>
      <c r="F12" s="14">
        <v>300</v>
      </c>
      <c r="G12" s="14">
        <v>90</v>
      </c>
      <c r="H12" s="14">
        <v>130</v>
      </c>
      <c r="I12" s="14">
        <v>50</v>
      </c>
      <c r="J12" s="14">
        <v>70</v>
      </c>
      <c r="K12" s="14">
        <v>70</v>
      </c>
      <c r="L12" s="14">
        <v>70</v>
      </c>
      <c r="M12" s="14">
        <v>140</v>
      </c>
      <c r="N12" s="14">
        <v>0</v>
      </c>
    </row>
    <row r="13" spans="1:14" ht="15.6" customHeight="1" x14ac:dyDescent="0.2">
      <c r="A13" s="13" t="s">
        <v>110</v>
      </c>
      <c r="B13" s="14">
        <v>1130</v>
      </c>
      <c r="C13" s="14">
        <v>60</v>
      </c>
      <c r="D13" s="14">
        <v>60</v>
      </c>
      <c r="E13" s="14">
        <v>120</v>
      </c>
      <c r="F13" s="14">
        <v>290</v>
      </c>
      <c r="G13" s="14">
        <v>100</v>
      </c>
      <c r="H13" s="14">
        <v>120</v>
      </c>
      <c r="I13" s="14">
        <v>50</v>
      </c>
      <c r="J13" s="14">
        <v>70</v>
      </c>
      <c r="K13" s="14">
        <v>60</v>
      </c>
      <c r="L13" s="14">
        <v>70</v>
      </c>
      <c r="M13" s="14">
        <v>140</v>
      </c>
      <c r="N13" s="14">
        <v>0</v>
      </c>
    </row>
    <row r="14" spans="1:14" ht="15.6" customHeight="1" x14ac:dyDescent="0.2">
      <c r="A14" s="13" t="s">
        <v>111</v>
      </c>
      <c r="B14" s="14">
        <v>1080</v>
      </c>
      <c r="C14" s="14">
        <v>60</v>
      </c>
      <c r="D14" s="14">
        <v>60</v>
      </c>
      <c r="E14" s="14">
        <v>110</v>
      </c>
      <c r="F14" s="14">
        <v>280</v>
      </c>
      <c r="G14" s="14">
        <v>90</v>
      </c>
      <c r="H14" s="14">
        <v>110</v>
      </c>
      <c r="I14" s="14">
        <v>50</v>
      </c>
      <c r="J14" s="14">
        <v>60</v>
      </c>
      <c r="K14" s="14">
        <v>60</v>
      </c>
      <c r="L14" s="14">
        <v>60</v>
      </c>
      <c r="M14" s="14">
        <v>140</v>
      </c>
      <c r="N14" s="14">
        <v>0</v>
      </c>
    </row>
    <row r="15" spans="1:14" ht="15.6" customHeight="1" x14ac:dyDescent="0.2">
      <c r="A15" s="13" t="s">
        <v>112</v>
      </c>
      <c r="B15" s="14">
        <v>1180</v>
      </c>
      <c r="C15" s="14">
        <v>60</v>
      </c>
      <c r="D15" s="14">
        <v>70</v>
      </c>
      <c r="E15" s="14">
        <v>110</v>
      </c>
      <c r="F15" s="14">
        <v>320</v>
      </c>
      <c r="G15" s="14">
        <v>100</v>
      </c>
      <c r="H15" s="14">
        <v>110</v>
      </c>
      <c r="I15" s="14">
        <v>50</v>
      </c>
      <c r="J15" s="14">
        <v>70</v>
      </c>
      <c r="K15" s="14">
        <v>70</v>
      </c>
      <c r="L15" s="14">
        <v>70</v>
      </c>
      <c r="M15" s="14">
        <v>150</v>
      </c>
      <c r="N15" s="14">
        <v>0</v>
      </c>
    </row>
    <row r="16" spans="1:14" ht="15.6" customHeight="1" x14ac:dyDescent="0.2">
      <c r="A16" s="13" t="s">
        <v>113</v>
      </c>
      <c r="B16" s="14">
        <v>1190</v>
      </c>
      <c r="C16" s="14">
        <v>60</v>
      </c>
      <c r="D16" s="14">
        <v>60</v>
      </c>
      <c r="E16" s="14">
        <v>130</v>
      </c>
      <c r="F16" s="14">
        <v>310</v>
      </c>
      <c r="G16" s="14">
        <v>100</v>
      </c>
      <c r="H16" s="14">
        <v>120</v>
      </c>
      <c r="I16" s="14">
        <v>60</v>
      </c>
      <c r="J16" s="14">
        <v>70</v>
      </c>
      <c r="K16" s="14">
        <v>70</v>
      </c>
      <c r="L16" s="14">
        <v>70</v>
      </c>
      <c r="M16" s="14">
        <v>150</v>
      </c>
      <c r="N16" s="14">
        <v>0</v>
      </c>
    </row>
    <row r="17" spans="1:14" ht="15.6" customHeight="1" x14ac:dyDescent="0.2">
      <c r="A17" s="13" t="s">
        <v>114</v>
      </c>
      <c r="B17" s="14">
        <v>1160</v>
      </c>
      <c r="C17" s="14">
        <v>60</v>
      </c>
      <c r="D17" s="14">
        <v>60</v>
      </c>
      <c r="E17" s="14">
        <v>120</v>
      </c>
      <c r="F17" s="14">
        <v>290</v>
      </c>
      <c r="G17" s="14">
        <v>90</v>
      </c>
      <c r="H17" s="14">
        <v>120</v>
      </c>
      <c r="I17" s="14">
        <v>50</v>
      </c>
      <c r="J17" s="14">
        <v>70</v>
      </c>
      <c r="K17" s="14">
        <v>80</v>
      </c>
      <c r="L17" s="14">
        <v>70</v>
      </c>
      <c r="M17" s="14">
        <v>150</v>
      </c>
      <c r="N17" s="14">
        <v>0</v>
      </c>
    </row>
    <row r="18" spans="1:14" ht="15.6" customHeight="1" x14ac:dyDescent="0.2">
      <c r="A18" s="13" t="s">
        <v>115</v>
      </c>
      <c r="B18" s="14">
        <v>1200</v>
      </c>
      <c r="C18" s="14">
        <v>60</v>
      </c>
      <c r="D18" s="14">
        <v>70</v>
      </c>
      <c r="E18" s="14">
        <v>130</v>
      </c>
      <c r="F18" s="14">
        <v>310</v>
      </c>
      <c r="G18" s="14">
        <v>100</v>
      </c>
      <c r="H18" s="14">
        <v>120</v>
      </c>
      <c r="I18" s="14">
        <v>50</v>
      </c>
      <c r="J18" s="14">
        <v>70</v>
      </c>
      <c r="K18" s="14">
        <v>70</v>
      </c>
      <c r="L18" s="14">
        <v>70</v>
      </c>
      <c r="M18" s="14">
        <v>150</v>
      </c>
      <c r="N18" s="14">
        <v>0</v>
      </c>
    </row>
    <row r="19" spans="1:14" ht="15.6" customHeight="1" x14ac:dyDescent="0.2">
      <c r="A19" s="13" t="s">
        <v>116</v>
      </c>
      <c r="B19" s="14">
        <v>1120</v>
      </c>
      <c r="C19" s="14">
        <v>50</v>
      </c>
      <c r="D19" s="14">
        <v>60</v>
      </c>
      <c r="E19" s="14">
        <v>120</v>
      </c>
      <c r="F19" s="14">
        <v>300</v>
      </c>
      <c r="G19" s="14">
        <v>100</v>
      </c>
      <c r="H19" s="14">
        <v>110</v>
      </c>
      <c r="I19" s="14">
        <v>50</v>
      </c>
      <c r="J19" s="14">
        <v>60</v>
      </c>
      <c r="K19" s="14">
        <v>70</v>
      </c>
      <c r="L19" s="14">
        <v>60</v>
      </c>
      <c r="M19" s="14">
        <v>140</v>
      </c>
      <c r="N19" s="14">
        <v>0</v>
      </c>
    </row>
    <row r="20" spans="1:14" ht="15.6" customHeight="1" x14ac:dyDescent="0.2">
      <c r="A20" s="13" t="s">
        <v>117</v>
      </c>
      <c r="B20" s="14">
        <v>1090</v>
      </c>
      <c r="C20" s="14">
        <v>50</v>
      </c>
      <c r="D20" s="14">
        <v>60</v>
      </c>
      <c r="E20" s="14">
        <v>120</v>
      </c>
      <c r="F20" s="14">
        <v>290</v>
      </c>
      <c r="G20" s="14">
        <v>90</v>
      </c>
      <c r="H20" s="14">
        <v>100</v>
      </c>
      <c r="I20" s="14">
        <v>40</v>
      </c>
      <c r="J20" s="14">
        <v>50</v>
      </c>
      <c r="K20" s="14">
        <v>70</v>
      </c>
      <c r="L20" s="14">
        <v>70</v>
      </c>
      <c r="M20" s="14">
        <v>140</v>
      </c>
      <c r="N20" s="14">
        <v>0</v>
      </c>
    </row>
    <row r="21" spans="1:14" ht="15.6" customHeight="1" x14ac:dyDescent="0.2">
      <c r="A21" s="13" t="s">
        <v>118</v>
      </c>
      <c r="B21" s="14">
        <v>1010</v>
      </c>
      <c r="C21" s="14">
        <v>50</v>
      </c>
      <c r="D21" s="14">
        <v>60</v>
      </c>
      <c r="E21" s="14">
        <v>110</v>
      </c>
      <c r="F21" s="14">
        <v>260</v>
      </c>
      <c r="G21" s="14">
        <v>90</v>
      </c>
      <c r="H21" s="14">
        <v>100</v>
      </c>
      <c r="I21" s="14">
        <v>40</v>
      </c>
      <c r="J21" s="14">
        <v>60</v>
      </c>
      <c r="K21" s="14">
        <v>70</v>
      </c>
      <c r="L21" s="14">
        <v>60</v>
      </c>
      <c r="M21" s="14">
        <v>130</v>
      </c>
      <c r="N21" s="14">
        <v>0</v>
      </c>
    </row>
    <row r="22" spans="1:14" ht="15.6" customHeight="1" x14ac:dyDescent="0.2">
      <c r="A22" s="13" t="s">
        <v>119</v>
      </c>
      <c r="B22" s="14">
        <v>1000</v>
      </c>
      <c r="C22" s="14">
        <v>50</v>
      </c>
      <c r="D22" s="14">
        <v>50</v>
      </c>
      <c r="E22" s="14">
        <v>110</v>
      </c>
      <c r="F22" s="14">
        <v>250</v>
      </c>
      <c r="G22" s="14">
        <v>80</v>
      </c>
      <c r="H22" s="14">
        <v>100</v>
      </c>
      <c r="I22" s="14">
        <v>50</v>
      </c>
      <c r="J22" s="14">
        <v>60</v>
      </c>
      <c r="K22" s="14">
        <v>60</v>
      </c>
      <c r="L22" s="14">
        <v>70</v>
      </c>
      <c r="M22" s="14">
        <v>120</v>
      </c>
      <c r="N22" s="14">
        <v>10</v>
      </c>
    </row>
    <row r="23" spans="1:14" ht="15.6" customHeight="1" x14ac:dyDescent="0.2">
      <c r="A23" s="13" t="s">
        <v>120</v>
      </c>
      <c r="B23" s="14">
        <v>980</v>
      </c>
      <c r="C23" s="14">
        <v>50</v>
      </c>
      <c r="D23" s="14">
        <v>60</v>
      </c>
      <c r="E23" s="14">
        <v>110</v>
      </c>
      <c r="F23" s="14">
        <v>250</v>
      </c>
      <c r="G23" s="14">
        <v>80</v>
      </c>
      <c r="H23" s="14">
        <v>100</v>
      </c>
      <c r="I23" s="14">
        <v>40</v>
      </c>
      <c r="J23" s="14">
        <v>60</v>
      </c>
      <c r="K23" s="14">
        <v>60</v>
      </c>
      <c r="L23" s="14">
        <v>70</v>
      </c>
      <c r="M23" s="14">
        <v>120</v>
      </c>
      <c r="N23" s="14">
        <v>10</v>
      </c>
    </row>
    <row r="24" spans="1:14" ht="15.6" customHeight="1" x14ac:dyDescent="0.2">
      <c r="A24" s="13" t="s">
        <v>121</v>
      </c>
      <c r="B24" s="14">
        <v>980</v>
      </c>
      <c r="C24" s="14">
        <v>50</v>
      </c>
      <c r="D24" s="14">
        <v>50</v>
      </c>
      <c r="E24" s="14">
        <v>110</v>
      </c>
      <c r="F24" s="14">
        <v>250</v>
      </c>
      <c r="G24" s="14">
        <v>80</v>
      </c>
      <c r="H24" s="14">
        <v>100</v>
      </c>
      <c r="I24" s="14">
        <v>40</v>
      </c>
      <c r="J24" s="14">
        <v>60</v>
      </c>
      <c r="K24" s="14">
        <v>70</v>
      </c>
      <c r="L24" s="14">
        <v>70</v>
      </c>
      <c r="M24" s="14">
        <v>110</v>
      </c>
      <c r="N24" s="14">
        <v>10</v>
      </c>
    </row>
    <row r="25" spans="1:14" ht="15.6" customHeight="1" x14ac:dyDescent="0.2">
      <c r="A25" s="13" t="s">
        <v>122</v>
      </c>
      <c r="B25" s="14">
        <v>950</v>
      </c>
      <c r="C25" s="14">
        <v>50</v>
      </c>
      <c r="D25" s="14">
        <v>50</v>
      </c>
      <c r="E25" s="14">
        <v>110</v>
      </c>
      <c r="F25" s="14">
        <v>240</v>
      </c>
      <c r="G25" s="14">
        <v>80</v>
      </c>
      <c r="H25" s="14">
        <v>100</v>
      </c>
      <c r="I25" s="14">
        <v>40</v>
      </c>
      <c r="J25" s="14">
        <v>60</v>
      </c>
      <c r="K25" s="14">
        <v>60</v>
      </c>
      <c r="L25" s="14">
        <v>70</v>
      </c>
      <c r="M25" s="14">
        <v>110</v>
      </c>
      <c r="N25" s="14">
        <v>10</v>
      </c>
    </row>
    <row r="26" spans="1:14" ht="15.6" customHeight="1" x14ac:dyDescent="0.2">
      <c r="A26" s="13" t="s">
        <v>123</v>
      </c>
      <c r="B26" s="14">
        <v>930</v>
      </c>
      <c r="C26" s="14">
        <v>50</v>
      </c>
      <c r="D26" s="14">
        <v>50</v>
      </c>
      <c r="E26" s="14">
        <v>100</v>
      </c>
      <c r="F26" s="14">
        <v>240</v>
      </c>
      <c r="G26" s="14">
        <v>70</v>
      </c>
      <c r="H26" s="14">
        <v>90</v>
      </c>
      <c r="I26" s="14">
        <v>40</v>
      </c>
      <c r="J26" s="14">
        <v>60</v>
      </c>
      <c r="K26" s="14">
        <v>60</v>
      </c>
      <c r="L26" s="14">
        <v>60</v>
      </c>
      <c r="M26" s="14">
        <v>100</v>
      </c>
      <c r="N26" s="14">
        <v>10</v>
      </c>
    </row>
    <row r="27" spans="1:14" ht="15.6" customHeight="1" x14ac:dyDescent="0.2">
      <c r="A27" s="13" t="s">
        <v>124</v>
      </c>
      <c r="B27" s="14">
        <v>890</v>
      </c>
      <c r="C27" s="14">
        <v>40</v>
      </c>
      <c r="D27" s="14">
        <v>40</v>
      </c>
      <c r="E27" s="14">
        <v>100</v>
      </c>
      <c r="F27" s="14">
        <v>230</v>
      </c>
      <c r="G27" s="14">
        <v>70</v>
      </c>
      <c r="H27" s="14">
        <v>90</v>
      </c>
      <c r="I27" s="14">
        <v>40</v>
      </c>
      <c r="J27" s="14">
        <v>50</v>
      </c>
      <c r="K27" s="14">
        <v>60</v>
      </c>
      <c r="L27" s="14">
        <v>60</v>
      </c>
      <c r="M27" s="14">
        <v>100</v>
      </c>
      <c r="N27" s="14">
        <v>0</v>
      </c>
    </row>
    <row r="28" spans="1:14" ht="15.6" customHeight="1" x14ac:dyDescent="0.2">
      <c r="A28" s="13" t="s">
        <v>125</v>
      </c>
      <c r="B28" s="14">
        <v>840</v>
      </c>
      <c r="C28" s="14">
        <v>40</v>
      </c>
      <c r="D28" s="14">
        <v>50</v>
      </c>
      <c r="E28" s="14">
        <v>100</v>
      </c>
      <c r="F28" s="14">
        <v>220</v>
      </c>
      <c r="G28" s="14">
        <v>60</v>
      </c>
      <c r="H28" s="14">
        <v>90</v>
      </c>
      <c r="I28" s="14">
        <v>40</v>
      </c>
      <c r="J28" s="14">
        <v>40</v>
      </c>
      <c r="K28" s="14">
        <v>50</v>
      </c>
      <c r="L28" s="14">
        <v>60</v>
      </c>
      <c r="M28" s="14">
        <v>90</v>
      </c>
      <c r="N28" s="14">
        <v>0</v>
      </c>
    </row>
    <row r="29" spans="1:14" ht="15.6" customHeight="1" x14ac:dyDescent="0.2">
      <c r="A29" s="13" t="s">
        <v>126</v>
      </c>
      <c r="B29" s="14">
        <v>810</v>
      </c>
      <c r="C29" s="14">
        <v>40</v>
      </c>
      <c r="D29" s="14">
        <v>40</v>
      </c>
      <c r="E29" s="14">
        <v>90</v>
      </c>
      <c r="F29" s="14">
        <v>220</v>
      </c>
      <c r="G29" s="14">
        <v>60</v>
      </c>
      <c r="H29" s="14">
        <v>80</v>
      </c>
      <c r="I29" s="14">
        <v>40</v>
      </c>
      <c r="J29" s="14">
        <v>40</v>
      </c>
      <c r="K29" s="14">
        <v>50</v>
      </c>
      <c r="L29" s="14">
        <v>60</v>
      </c>
      <c r="M29" s="14">
        <v>90</v>
      </c>
      <c r="N29" s="14">
        <v>0</v>
      </c>
    </row>
    <row r="30" spans="1:14" ht="15.6" customHeight="1" x14ac:dyDescent="0.2">
      <c r="A30" s="13" t="s">
        <v>127</v>
      </c>
      <c r="B30" s="14">
        <v>800</v>
      </c>
      <c r="C30" s="14">
        <v>30</v>
      </c>
      <c r="D30" s="14">
        <v>40</v>
      </c>
      <c r="E30" s="14">
        <v>90</v>
      </c>
      <c r="F30" s="14">
        <v>220</v>
      </c>
      <c r="G30" s="14">
        <v>60</v>
      </c>
      <c r="H30" s="14">
        <v>80</v>
      </c>
      <c r="I30" s="14">
        <v>40</v>
      </c>
      <c r="J30" s="14">
        <v>50</v>
      </c>
      <c r="K30" s="14">
        <v>50</v>
      </c>
      <c r="L30" s="14">
        <v>50</v>
      </c>
      <c r="M30" s="14">
        <v>90</v>
      </c>
      <c r="N30" s="14">
        <v>0</v>
      </c>
    </row>
    <row r="31" spans="1:14" ht="15.6" customHeight="1" x14ac:dyDescent="0.2">
      <c r="A31" s="13" t="s">
        <v>128</v>
      </c>
      <c r="B31" s="14">
        <v>780</v>
      </c>
      <c r="C31" s="14">
        <v>30</v>
      </c>
      <c r="D31" s="14">
        <v>40</v>
      </c>
      <c r="E31" s="14">
        <v>90</v>
      </c>
      <c r="F31" s="14">
        <v>210</v>
      </c>
      <c r="G31" s="14">
        <v>70</v>
      </c>
      <c r="H31" s="14">
        <v>80</v>
      </c>
      <c r="I31" s="14">
        <v>40</v>
      </c>
      <c r="J31" s="14">
        <v>40</v>
      </c>
      <c r="K31" s="14">
        <v>50</v>
      </c>
      <c r="L31" s="14">
        <v>60</v>
      </c>
      <c r="M31" s="14">
        <v>90</v>
      </c>
      <c r="N31" s="14">
        <v>0</v>
      </c>
    </row>
    <row r="32" spans="1:14" ht="15.6" customHeight="1" x14ac:dyDescent="0.2">
      <c r="A32" s="13" t="s">
        <v>129</v>
      </c>
      <c r="B32" s="14">
        <v>760</v>
      </c>
      <c r="C32" s="14">
        <v>30</v>
      </c>
      <c r="D32" s="14">
        <v>40</v>
      </c>
      <c r="E32" s="14">
        <v>90</v>
      </c>
      <c r="F32" s="14">
        <v>210</v>
      </c>
      <c r="G32" s="14">
        <v>60</v>
      </c>
      <c r="H32" s="14">
        <v>80</v>
      </c>
      <c r="I32" s="14">
        <v>30</v>
      </c>
      <c r="J32" s="14">
        <v>40</v>
      </c>
      <c r="K32" s="14">
        <v>50</v>
      </c>
      <c r="L32" s="14">
        <v>50</v>
      </c>
      <c r="M32" s="14">
        <v>90</v>
      </c>
      <c r="N32" s="14">
        <v>0</v>
      </c>
    </row>
    <row r="33" spans="1:14" ht="15.6" customHeight="1" x14ac:dyDescent="0.2">
      <c r="A33" s="13" t="s">
        <v>130</v>
      </c>
      <c r="B33" s="14">
        <v>690</v>
      </c>
      <c r="C33" s="14">
        <v>30</v>
      </c>
      <c r="D33" s="14">
        <v>40</v>
      </c>
      <c r="E33" s="14">
        <v>80</v>
      </c>
      <c r="F33" s="14">
        <v>190</v>
      </c>
      <c r="G33" s="14">
        <v>50</v>
      </c>
      <c r="H33" s="14">
        <v>70</v>
      </c>
      <c r="I33" s="14">
        <v>30</v>
      </c>
      <c r="J33" s="14">
        <v>40</v>
      </c>
      <c r="K33" s="14">
        <v>40</v>
      </c>
      <c r="L33" s="14">
        <v>50</v>
      </c>
      <c r="M33" s="14">
        <v>80</v>
      </c>
      <c r="N33" s="14">
        <v>0</v>
      </c>
    </row>
    <row r="34" spans="1:14" ht="15.6" customHeight="1" x14ac:dyDescent="0.2">
      <c r="A34" s="13" t="s">
        <v>131</v>
      </c>
      <c r="B34" s="14">
        <v>650</v>
      </c>
      <c r="C34" s="14">
        <v>20</v>
      </c>
      <c r="D34" s="14">
        <v>30</v>
      </c>
      <c r="E34" s="14">
        <v>70</v>
      </c>
      <c r="F34" s="14">
        <v>180</v>
      </c>
      <c r="G34" s="14">
        <v>50</v>
      </c>
      <c r="H34" s="14">
        <v>70</v>
      </c>
      <c r="I34" s="14">
        <v>30</v>
      </c>
      <c r="J34" s="14">
        <v>40</v>
      </c>
      <c r="K34" s="14">
        <v>40</v>
      </c>
      <c r="L34" s="14">
        <v>50</v>
      </c>
      <c r="M34" s="14">
        <v>70</v>
      </c>
      <c r="N34" s="14">
        <v>0</v>
      </c>
    </row>
    <row r="35" spans="1:14" ht="15.6" customHeight="1" x14ac:dyDescent="0.2">
      <c r="A35" s="13" t="s">
        <v>132</v>
      </c>
      <c r="B35" s="14">
        <v>630</v>
      </c>
      <c r="C35" s="14">
        <v>20</v>
      </c>
      <c r="D35" s="14">
        <v>30</v>
      </c>
      <c r="E35" s="14">
        <v>70</v>
      </c>
      <c r="F35" s="14">
        <v>180</v>
      </c>
      <c r="G35" s="14">
        <v>50</v>
      </c>
      <c r="H35" s="14">
        <v>60</v>
      </c>
      <c r="I35" s="14">
        <v>30</v>
      </c>
      <c r="J35" s="14">
        <v>30</v>
      </c>
      <c r="K35" s="14">
        <v>40</v>
      </c>
      <c r="L35" s="14">
        <v>50</v>
      </c>
      <c r="M35" s="14">
        <v>70</v>
      </c>
      <c r="N35" s="14">
        <v>0</v>
      </c>
    </row>
    <row r="36" spans="1:14" ht="15.6" customHeight="1" x14ac:dyDescent="0.2">
      <c r="A36" s="13" t="s">
        <v>133</v>
      </c>
      <c r="B36" s="14">
        <v>640</v>
      </c>
      <c r="C36" s="14">
        <v>20</v>
      </c>
      <c r="D36" s="14">
        <v>40</v>
      </c>
      <c r="E36" s="14">
        <v>70</v>
      </c>
      <c r="F36" s="14">
        <v>180</v>
      </c>
      <c r="G36" s="14">
        <v>50</v>
      </c>
      <c r="H36" s="14">
        <v>60</v>
      </c>
      <c r="I36" s="14">
        <v>30</v>
      </c>
      <c r="J36" s="14">
        <v>40</v>
      </c>
      <c r="K36" s="14">
        <v>40</v>
      </c>
      <c r="L36" s="14">
        <v>50</v>
      </c>
      <c r="M36" s="14">
        <v>70</v>
      </c>
      <c r="N36" s="14">
        <v>0</v>
      </c>
    </row>
    <row r="37" spans="1:14" ht="15.6" customHeight="1" x14ac:dyDescent="0.2">
      <c r="A37" s="13" t="s">
        <v>134</v>
      </c>
      <c r="B37" s="14">
        <v>650</v>
      </c>
      <c r="C37" s="14">
        <v>20</v>
      </c>
      <c r="D37" s="14">
        <v>40</v>
      </c>
      <c r="E37" s="14">
        <v>70</v>
      </c>
      <c r="F37" s="14">
        <v>180</v>
      </c>
      <c r="G37" s="14">
        <v>50</v>
      </c>
      <c r="H37" s="14">
        <v>60</v>
      </c>
      <c r="I37" s="14">
        <v>30</v>
      </c>
      <c r="J37" s="14">
        <v>40</v>
      </c>
      <c r="K37" s="14">
        <v>40</v>
      </c>
      <c r="L37" s="14">
        <v>50</v>
      </c>
      <c r="M37" s="14">
        <v>70</v>
      </c>
      <c r="N37" s="14">
        <v>0</v>
      </c>
    </row>
    <row r="38" spans="1:14" ht="15.6" customHeight="1" x14ac:dyDescent="0.2">
      <c r="A38" s="13" t="s">
        <v>135</v>
      </c>
      <c r="B38" s="14">
        <v>680</v>
      </c>
      <c r="C38" s="14">
        <v>20</v>
      </c>
      <c r="D38" s="14">
        <v>40</v>
      </c>
      <c r="E38" s="14">
        <v>70</v>
      </c>
      <c r="F38" s="14">
        <v>190</v>
      </c>
      <c r="G38" s="14">
        <v>50</v>
      </c>
      <c r="H38" s="14">
        <v>60</v>
      </c>
      <c r="I38" s="14">
        <v>30</v>
      </c>
      <c r="J38" s="14">
        <v>40</v>
      </c>
      <c r="K38" s="14">
        <v>40</v>
      </c>
      <c r="L38" s="14">
        <v>60</v>
      </c>
      <c r="M38" s="14">
        <v>80</v>
      </c>
      <c r="N38" s="14">
        <v>0</v>
      </c>
    </row>
    <row r="39" spans="1:14" ht="15.6" customHeight="1" x14ac:dyDescent="0.2">
      <c r="A39" s="13" t="s">
        <v>136</v>
      </c>
      <c r="B39" s="14">
        <v>1070</v>
      </c>
      <c r="C39" s="14">
        <v>40</v>
      </c>
      <c r="D39" s="14">
        <v>60</v>
      </c>
      <c r="E39" s="14">
        <v>120</v>
      </c>
      <c r="F39" s="14">
        <v>300</v>
      </c>
      <c r="G39" s="14">
        <v>80</v>
      </c>
      <c r="H39" s="14">
        <v>90</v>
      </c>
      <c r="I39" s="14">
        <v>50</v>
      </c>
      <c r="J39" s="14">
        <v>60</v>
      </c>
      <c r="K39" s="14">
        <v>60</v>
      </c>
      <c r="L39" s="14">
        <v>80</v>
      </c>
      <c r="M39" s="14">
        <v>140</v>
      </c>
      <c r="N39" s="14">
        <v>0</v>
      </c>
    </row>
    <row r="40" spans="1:14" ht="15.6" customHeight="1" x14ac:dyDescent="0.2">
      <c r="A40" s="13" t="s">
        <v>137</v>
      </c>
      <c r="B40" s="14">
        <v>1130</v>
      </c>
      <c r="C40" s="14">
        <v>40</v>
      </c>
      <c r="D40" s="14">
        <v>70</v>
      </c>
      <c r="E40" s="14">
        <v>130</v>
      </c>
      <c r="F40" s="14">
        <v>310</v>
      </c>
      <c r="G40" s="14">
        <v>80</v>
      </c>
      <c r="H40" s="14">
        <v>100</v>
      </c>
      <c r="I40" s="14">
        <v>50</v>
      </c>
      <c r="J40" s="14">
        <v>70</v>
      </c>
      <c r="K40" s="14">
        <v>70</v>
      </c>
      <c r="L40" s="14">
        <v>80</v>
      </c>
      <c r="M40" s="14">
        <v>140</v>
      </c>
      <c r="N40" s="14">
        <v>0</v>
      </c>
    </row>
    <row r="41" spans="1:14" ht="15.6" customHeight="1" x14ac:dyDescent="0.2">
      <c r="A41" s="13" t="s">
        <v>138</v>
      </c>
      <c r="B41" s="14">
        <v>1170</v>
      </c>
      <c r="C41" s="14">
        <v>40</v>
      </c>
      <c r="D41" s="14">
        <v>60</v>
      </c>
      <c r="E41" s="14">
        <v>140</v>
      </c>
      <c r="F41" s="14">
        <v>310</v>
      </c>
      <c r="G41" s="14">
        <v>80</v>
      </c>
      <c r="H41" s="14">
        <v>110</v>
      </c>
      <c r="I41" s="14">
        <v>60</v>
      </c>
      <c r="J41" s="14">
        <v>70</v>
      </c>
      <c r="K41" s="14">
        <v>70</v>
      </c>
      <c r="L41" s="14">
        <v>90</v>
      </c>
      <c r="M41" s="14">
        <v>140</v>
      </c>
      <c r="N41" s="14">
        <v>0</v>
      </c>
    </row>
    <row r="42" spans="1:14" ht="15.6" customHeight="1" x14ac:dyDescent="0.2">
      <c r="A42" s="13" t="s">
        <v>139</v>
      </c>
      <c r="B42" s="14">
        <v>1200</v>
      </c>
      <c r="C42" s="14">
        <v>50</v>
      </c>
      <c r="D42" s="14">
        <v>60</v>
      </c>
      <c r="E42" s="14">
        <v>140</v>
      </c>
      <c r="F42" s="14">
        <v>320</v>
      </c>
      <c r="G42" s="14">
        <v>90</v>
      </c>
      <c r="H42" s="14">
        <v>120</v>
      </c>
      <c r="I42" s="14">
        <v>50</v>
      </c>
      <c r="J42" s="14">
        <v>70</v>
      </c>
      <c r="K42" s="14">
        <v>70</v>
      </c>
      <c r="L42" s="14">
        <v>90</v>
      </c>
      <c r="M42" s="14">
        <v>140</v>
      </c>
      <c r="N42" s="14">
        <v>0</v>
      </c>
    </row>
    <row r="43" spans="1:14" ht="15.6" customHeight="1" x14ac:dyDescent="0.2">
      <c r="A43" s="13" t="s">
        <v>140</v>
      </c>
      <c r="B43" s="14">
        <v>1240</v>
      </c>
      <c r="C43" s="14">
        <v>50</v>
      </c>
      <c r="D43" s="14">
        <v>80</v>
      </c>
      <c r="E43" s="14">
        <v>150</v>
      </c>
      <c r="F43" s="14">
        <v>340</v>
      </c>
      <c r="G43" s="14">
        <v>90</v>
      </c>
      <c r="H43" s="14">
        <v>120</v>
      </c>
      <c r="I43" s="14">
        <v>50</v>
      </c>
      <c r="J43" s="14">
        <v>70</v>
      </c>
      <c r="K43" s="14">
        <v>60</v>
      </c>
      <c r="L43" s="14">
        <v>90</v>
      </c>
      <c r="M43" s="14">
        <v>150</v>
      </c>
      <c r="N43" s="14">
        <v>0</v>
      </c>
    </row>
    <row r="44" spans="1:14" ht="15.6" customHeight="1" x14ac:dyDescent="0.2">
      <c r="A44" s="13" t="s">
        <v>141</v>
      </c>
      <c r="B44" s="14">
        <v>1250</v>
      </c>
      <c r="C44" s="14">
        <v>50</v>
      </c>
      <c r="D44" s="14">
        <v>70</v>
      </c>
      <c r="E44" s="14">
        <v>160</v>
      </c>
      <c r="F44" s="14">
        <v>310</v>
      </c>
      <c r="G44" s="14">
        <v>90</v>
      </c>
      <c r="H44" s="14">
        <v>140</v>
      </c>
      <c r="I44" s="14">
        <v>50</v>
      </c>
      <c r="J44" s="14">
        <v>70</v>
      </c>
      <c r="K44" s="14">
        <v>60</v>
      </c>
      <c r="L44" s="14">
        <v>90</v>
      </c>
      <c r="M44" s="14">
        <v>150</v>
      </c>
      <c r="N44" s="14">
        <v>0</v>
      </c>
    </row>
    <row r="45" spans="1:14" ht="15.6" customHeight="1" x14ac:dyDescent="0.2">
      <c r="A45" s="13" t="s">
        <v>142</v>
      </c>
      <c r="B45" s="14">
        <v>1160</v>
      </c>
      <c r="C45" s="14">
        <v>40</v>
      </c>
      <c r="D45" s="14">
        <v>60</v>
      </c>
      <c r="E45" s="14">
        <v>150</v>
      </c>
      <c r="F45" s="14">
        <v>290</v>
      </c>
      <c r="G45" s="14">
        <v>90</v>
      </c>
      <c r="H45" s="14">
        <v>140</v>
      </c>
      <c r="I45" s="14">
        <v>50</v>
      </c>
      <c r="J45" s="14">
        <v>70</v>
      </c>
      <c r="K45" s="14">
        <v>60</v>
      </c>
      <c r="L45" s="14">
        <v>80</v>
      </c>
      <c r="M45" s="14">
        <v>130</v>
      </c>
      <c r="N45" s="14">
        <v>0</v>
      </c>
    </row>
    <row r="46" spans="1:14" ht="15.6" customHeight="1" x14ac:dyDescent="0.2">
      <c r="A46" s="13" t="s">
        <v>143</v>
      </c>
      <c r="B46" s="14">
        <v>1100</v>
      </c>
      <c r="C46" s="14">
        <v>30</v>
      </c>
      <c r="D46" s="14">
        <v>60</v>
      </c>
      <c r="E46" s="14">
        <v>140</v>
      </c>
      <c r="F46" s="14">
        <v>280</v>
      </c>
      <c r="G46" s="14">
        <v>90</v>
      </c>
      <c r="H46" s="14">
        <v>130</v>
      </c>
      <c r="I46" s="14">
        <v>50</v>
      </c>
      <c r="J46" s="14">
        <v>60</v>
      </c>
      <c r="K46" s="14">
        <v>60</v>
      </c>
      <c r="L46" s="14">
        <v>90</v>
      </c>
      <c r="M46" s="14">
        <v>120</v>
      </c>
      <c r="N46" s="14">
        <v>0</v>
      </c>
    </row>
    <row r="47" spans="1:14" ht="15.6" customHeight="1" x14ac:dyDescent="0.2">
      <c r="A47" s="13" t="s">
        <v>144</v>
      </c>
      <c r="B47" s="14">
        <v>1110</v>
      </c>
      <c r="C47" s="14">
        <v>40</v>
      </c>
      <c r="D47" s="14">
        <v>60</v>
      </c>
      <c r="E47" s="14">
        <v>140</v>
      </c>
      <c r="F47" s="14">
        <v>290</v>
      </c>
      <c r="G47" s="14">
        <v>80</v>
      </c>
      <c r="H47" s="14">
        <v>130</v>
      </c>
      <c r="I47" s="14">
        <v>40</v>
      </c>
      <c r="J47" s="14">
        <v>70</v>
      </c>
      <c r="K47" s="14">
        <v>60</v>
      </c>
      <c r="L47" s="14">
        <v>80</v>
      </c>
      <c r="M47" s="14">
        <v>130</v>
      </c>
      <c r="N47" s="14">
        <v>0</v>
      </c>
    </row>
    <row r="48" spans="1:14" ht="15.6" customHeight="1" x14ac:dyDescent="0.2">
      <c r="A48" s="13" t="s">
        <v>145</v>
      </c>
      <c r="B48" s="14">
        <v>1110</v>
      </c>
      <c r="C48" s="14">
        <v>40</v>
      </c>
      <c r="D48" s="14">
        <v>60</v>
      </c>
      <c r="E48" s="14">
        <v>140</v>
      </c>
      <c r="F48" s="14">
        <v>290</v>
      </c>
      <c r="G48" s="14">
        <v>80</v>
      </c>
      <c r="H48" s="14">
        <v>120</v>
      </c>
      <c r="I48" s="14">
        <v>50</v>
      </c>
      <c r="J48" s="14">
        <v>70</v>
      </c>
      <c r="K48" s="14">
        <v>50</v>
      </c>
      <c r="L48" s="14">
        <v>80</v>
      </c>
      <c r="M48" s="14">
        <v>130</v>
      </c>
      <c r="N48" s="14">
        <v>0</v>
      </c>
    </row>
    <row r="49" spans="1:14" ht="15.6" customHeight="1" x14ac:dyDescent="0.2">
      <c r="A49" s="13" t="s">
        <v>146</v>
      </c>
      <c r="B49" s="14">
        <v>1110</v>
      </c>
      <c r="C49" s="14">
        <v>30</v>
      </c>
      <c r="D49" s="14">
        <v>70</v>
      </c>
      <c r="E49" s="14">
        <v>130</v>
      </c>
      <c r="F49" s="14">
        <v>290</v>
      </c>
      <c r="G49" s="14">
        <v>80</v>
      </c>
      <c r="H49" s="14">
        <v>130</v>
      </c>
      <c r="I49" s="14">
        <v>50</v>
      </c>
      <c r="J49" s="14">
        <v>70</v>
      </c>
      <c r="K49" s="14">
        <v>60</v>
      </c>
      <c r="L49" s="14">
        <v>80</v>
      </c>
      <c r="M49" s="14">
        <v>130</v>
      </c>
      <c r="N49" s="14">
        <v>0</v>
      </c>
    </row>
    <row r="50" spans="1:14" ht="15.6" customHeight="1" x14ac:dyDescent="0.2">
      <c r="A50" s="13" t="s">
        <v>147</v>
      </c>
      <c r="B50" s="14">
        <v>1070</v>
      </c>
      <c r="C50" s="14">
        <v>40</v>
      </c>
      <c r="D50" s="14">
        <v>70</v>
      </c>
      <c r="E50" s="14">
        <v>120</v>
      </c>
      <c r="F50" s="14">
        <v>290</v>
      </c>
      <c r="G50" s="14">
        <v>80</v>
      </c>
      <c r="H50" s="14">
        <v>130</v>
      </c>
      <c r="I50" s="14">
        <v>50</v>
      </c>
      <c r="J50" s="14">
        <v>60</v>
      </c>
      <c r="K50" s="14">
        <v>60</v>
      </c>
      <c r="L50" s="14">
        <v>80</v>
      </c>
      <c r="M50" s="14">
        <v>110</v>
      </c>
      <c r="N50" s="14">
        <v>0</v>
      </c>
    </row>
    <row r="51" spans="1:14" ht="15.6" customHeight="1" x14ac:dyDescent="0.2">
      <c r="A51" s="13" t="s">
        <v>148</v>
      </c>
      <c r="B51" s="14">
        <v>1140</v>
      </c>
      <c r="C51" s="14">
        <v>40</v>
      </c>
      <c r="D51" s="14">
        <v>70</v>
      </c>
      <c r="E51" s="14">
        <v>140</v>
      </c>
      <c r="F51" s="14">
        <v>320</v>
      </c>
      <c r="G51" s="14">
        <v>80</v>
      </c>
      <c r="H51" s="14">
        <v>130</v>
      </c>
      <c r="I51" s="14">
        <v>40</v>
      </c>
      <c r="J51" s="14">
        <v>60</v>
      </c>
      <c r="K51" s="14">
        <v>50</v>
      </c>
      <c r="L51" s="14">
        <v>80</v>
      </c>
      <c r="M51" s="14">
        <v>130</v>
      </c>
      <c r="N51" s="14">
        <v>0</v>
      </c>
    </row>
    <row r="52" spans="1:14" ht="15.6" customHeight="1" x14ac:dyDescent="0.2">
      <c r="A52" s="13" t="s">
        <v>149</v>
      </c>
      <c r="B52" s="14">
        <v>1150</v>
      </c>
      <c r="C52" s="14">
        <v>40</v>
      </c>
      <c r="D52" s="14">
        <v>70</v>
      </c>
      <c r="E52" s="14">
        <v>130</v>
      </c>
      <c r="F52" s="14">
        <v>320</v>
      </c>
      <c r="G52" s="14">
        <v>80</v>
      </c>
      <c r="H52" s="14">
        <v>130</v>
      </c>
      <c r="I52" s="14">
        <v>40</v>
      </c>
      <c r="J52" s="14">
        <v>60</v>
      </c>
      <c r="K52" s="14">
        <v>60</v>
      </c>
      <c r="L52" s="14">
        <v>90</v>
      </c>
      <c r="M52" s="14">
        <v>140</v>
      </c>
      <c r="N52" s="14">
        <v>0</v>
      </c>
    </row>
    <row r="53" spans="1:14" ht="15.6" customHeight="1" x14ac:dyDescent="0.2">
      <c r="A53" s="13" t="s">
        <v>150</v>
      </c>
      <c r="B53" s="14">
        <v>1130</v>
      </c>
      <c r="C53" s="14">
        <v>30</v>
      </c>
      <c r="D53" s="14">
        <v>80</v>
      </c>
      <c r="E53" s="14">
        <v>140</v>
      </c>
      <c r="F53" s="14">
        <v>310</v>
      </c>
      <c r="G53" s="14">
        <v>80</v>
      </c>
      <c r="H53" s="14">
        <v>130</v>
      </c>
      <c r="I53" s="14">
        <v>40</v>
      </c>
      <c r="J53" s="14">
        <v>60</v>
      </c>
      <c r="K53" s="14">
        <v>60</v>
      </c>
      <c r="L53" s="14">
        <v>70</v>
      </c>
      <c r="M53" s="14">
        <v>140</v>
      </c>
      <c r="N53" s="14">
        <v>0</v>
      </c>
    </row>
    <row r="54" spans="1:14" ht="15.6" customHeight="1" x14ac:dyDescent="0.2">
      <c r="A54" s="13" t="s">
        <v>151</v>
      </c>
      <c r="B54" s="14">
        <v>1150</v>
      </c>
      <c r="C54" s="14">
        <v>40</v>
      </c>
      <c r="D54" s="14">
        <v>80</v>
      </c>
      <c r="E54" s="14">
        <v>130</v>
      </c>
      <c r="F54" s="14">
        <v>330</v>
      </c>
      <c r="G54" s="14">
        <v>70</v>
      </c>
      <c r="H54" s="14">
        <v>130</v>
      </c>
      <c r="I54" s="14">
        <v>30</v>
      </c>
      <c r="J54" s="14">
        <v>60</v>
      </c>
      <c r="K54" s="14">
        <v>60</v>
      </c>
      <c r="L54" s="14">
        <v>70</v>
      </c>
      <c r="M54" s="14">
        <v>150</v>
      </c>
      <c r="N54" s="14">
        <v>0</v>
      </c>
    </row>
    <row r="55" spans="1:14" ht="15.6" customHeight="1" x14ac:dyDescent="0.2">
      <c r="A55" s="13" t="s">
        <v>152</v>
      </c>
      <c r="B55" s="14">
        <v>1120</v>
      </c>
      <c r="C55" s="14">
        <v>30</v>
      </c>
      <c r="D55" s="14">
        <v>80</v>
      </c>
      <c r="E55" s="14">
        <v>130</v>
      </c>
      <c r="F55" s="14">
        <v>330</v>
      </c>
      <c r="G55" s="14">
        <v>70</v>
      </c>
      <c r="H55" s="14">
        <v>130</v>
      </c>
      <c r="I55" s="14">
        <v>30</v>
      </c>
      <c r="J55" s="14">
        <v>50</v>
      </c>
      <c r="K55" s="14">
        <v>60</v>
      </c>
      <c r="L55" s="14">
        <v>70</v>
      </c>
      <c r="M55" s="14">
        <v>150</v>
      </c>
      <c r="N55" s="14">
        <v>0</v>
      </c>
    </row>
    <row r="56" spans="1:14" ht="15.6" customHeight="1" x14ac:dyDescent="0.2">
      <c r="A56" s="13" t="s">
        <v>153</v>
      </c>
      <c r="B56" s="14">
        <v>1050</v>
      </c>
      <c r="C56" s="14">
        <v>30</v>
      </c>
      <c r="D56" s="14">
        <v>70</v>
      </c>
      <c r="E56" s="14">
        <v>130</v>
      </c>
      <c r="F56" s="14">
        <v>290</v>
      </c>
      <c r="G56" s="14">
        <v>60</v>
      </c>
      <c r="H56" s="14">
        <v>120</v>
      </c>
      <c r="I56" s="14">
        <v>30</v>
      </c>
      <c r="J56" s="14">
        <v>60</v>
      </c>
      <c r="K56" s="14">
        <v>60</v>
      </c>
      <c r="L56" s="14">
        <v>60</v>
      </c>
      <c r="M56" s="14">
        <v>140</v>
      </c>
      <c r="N56" s="14">
        <v>0</v>
      </c>
    </row>
    <row r="57" spans="1:14" ht="15.6" customHeight="1" x14ac:dyDescent="0.2">
      <c r="A57" s="13" t="s">
        <v>154</v>
      </c>
      <c r="B57" s="14">
        <v>960</v>
      </c>
      <c r="C57" s="14">
        <v>30</v>
      </c>
      <c r="D57" s="14">
        <v>70</v>
      </c>
      <c r="E57" s="14">
        <v>120</v>
      </c>
      <c r="F57" s="14">
        <v>280</v>
      </c>
      <c r="G57" s="14">
        <v>60</v>
      </c>
      <c r="H57" s="14">
        <v>100</v>
      </c>
      <c r="I57" s="14">
        <v>30</v>
      </c>
      <c r="J57" s="14">
        <v>50</v>
      </c>
      <c r="K57" s="14">
        <v>50</v>
      </c>
      <c r="L57" s="14">
        <v>50</v>
      </c>
      <c r="M57" s="14">
        <v>130</v>
      </c>
      <c r="N57" s="14">
        <v>0</v>
      </c>
    </row>
    <row r="58" spans="1:14" ht="15.6" customHeight="1" x14ac:dyDescent="0.2">
      <c r="A58" s="13" t="s">
        <v>155</v>
      </c>
      <c r="B58" s="14">
        <v>950</v>
      </c>
      <c r="C58" s="14">
        <v>30</v>
      </c>
      <c r="D58" s="14">
        <v>60</v>
      </c>
      <c r="E58" s="14">
        <v>120</v>
      </c>
      <c r="F58" s="14">
        <v>280</v>
      </c>
      <c r="G58" s="14">
        <v>50</v>
      </c>
      <c r="H58" s="14">
        <v>120</v>
      </c>
      <c r="I58" s="14">
        <v>30</v>
      </c>
      <c r="J58" s="14">
        <v>50</v>
      </c>
      <c r="K58" s="14">
        <v>50</v>
      </c>
      <c r="L58" s="14">
        <v>50</v>
      </c>
      <c r="M58" s="14">
        <v>130</v>
      </c>
      <c r="N58" s="14">
        <v>0</v>
      </c>
    </row>
    <row r="59" spans="1:14" ht="15.6" customHeight="1" x14ac:dyDescent="0.2">
      <c r="A59" s="13" t="s">
        <v>156</v>
      </c>
      <c r="B59" s="14">
        <v>940</v>
      </c>
      <c r="C59" s="14">
        <v>30</v>
      </c>
      <c r="D59" s="14">
        <v>60</v>
      </c>
      <c r="E59" s="14">
        <v>110</v>
      </c>
      <c r="F59" s="14">
        <v>280</v>
      </c>
      <c r="G59" s="14">
        <v>60</v>
      </c>
      <c r="H59" s="14">
        <v>110</v>
      </c>
      <c r="I59" s="14">
        <v>30</v>
      </c>
      <c r="J59" s="14">
        <v>50</v>
      </c>
      <c r="K59" s="14">
        <v>40</v>
      </c>
      <c r="L59" s="14">
        <v>50</v>
      </c>
      <c r="M59" s="14">
        <v>130</v>
      </c>
      <c r="N59" s="14">
        <v>0</v>
      </c>
    </row>
    <row r="60" spans="1:14" ht="15.6" customHeight="1" x14ac:dyDescent="0.2">
      <c r="A60" s="13" t="s">
        <v>157</v>
      </c>
      <c r="B60" s="14">
        <v>960</v>
      </c>
      <c r="C60" s="14">
        <v>30</v>
      </c>
      <c r="D60" s="14">
        <v>60</v>
      </c>
      <c r="E60" s="14">
        <v>120</v>
      </c>
      <c r="F60" s="14">
        <v>280</v>
      </c>
      <c r="G60" s="14">
        <v>50</v>
      </c>
      <c r="H60" s="14">
        <v>110</v>
      </c>
      <c r="I60" s="14">
        <v>30</v>
      </c>
      <c r="J60" s="14">
        <v>60</v>
      </c>
      <c r="K60" s="14">
        <v>50</v>
      </c>
      <c r="L60" s="14">
        <v>50</v>
      </c>
      <c r="M60" s="14">
        <v>130</v>
      </c>
      <c r="N60" s="14">
        <v>0</v>
      </c>
    </row>
    <row r="61" spans="1:14" ht="15.6" customHeight="1" x14ac:dyDescent="0.2">
      <c r="A61" s="13" t="s">
        <v>158</v>
      </c>
      <c r="B61" s="14">
        <v>990</v>
      </c>
      <c r="C61" s="14">
        <v>30</v>
      </c>
      <c r="D61" s="14">
        <v>60</v>
      </c>
      <c r="E61" s="14">
        <v>110</v>
      </c>
      <c r="F61" s="14">
        <v>300</v>
      </c>
      <c r="G61" s="14">
        <v>60</v>
      </c>
      <c r="H61" s="14">
        <v>110</v>
      </c>
      <c r="I61" s="14">
        <v>30</v>
      </c>
      <c r="J61" s="14">
        <v>60</v>
      </c>
      <c r="K61" s="14">
        <v>50</v>
      </c>
      <c r="L61" s="14">
        <v>50</v>
      </c>
      <c r="M61" s="14">
        <v>130</v>
      </c>
      <c r="N61" s="14">
        <v>0</v>
      </c>
    </row>
    <row r="62" spans="1:14" ht="15.6" customHeight="1" x14ac:dyDescent="0.2">
      <c r="A62" s="13" t="s">
        <v>159</v>
      </c>
      <c r="B62" s="14">
        <v>970</v>
      </c>
      <c r="C62" s="14">
        <v>30</v>
      </c>
      <c r="D62" s="14">
        <v>60</v>
      </c>
      <c r="E62" s="14">
        <v>110</v>
      </c>
      <c r="F62" s="14">
        <v>290</v>
      </c>
      <c r="G62" s="14">
        <v>60</v>
      </c>
      <c r="H62" s="14">
        <v>110</v>
      </c>
      <c r="I62" s="14">
        <v>30</v>
      </c>
      <c r="J62" s="14">
        <v>50</v>
      </c>
      <c r="K62" s="14">
        <v>50</v>
      </c>
      <c r="L62" s="14">
        <v>50</v>
      </c>
      <c r="M62" s="14">
        <v>130</v>
      </c>
      <c r="N62" s="14">
        <v>0</v>
      </c>
    </row>
    <row r="63" spans="1:14" ht="15.6" customHeight="1" x14ac:dyDescent="0.2">
      <c r="A63" s="13" t="s">
        <v>160</v>
      </c>
      <c r="B63" s="14">
        <v>1950</v>
      </c>
      <c r="C63" s="14">
        <v>80</v>
      </c>
      <c r="D63" s="14">
        <v>110</v>
      </c>
      <c r="E63" s="14">
        <v>240</v>
      </c>
      <c r="F63" s="14">
        <v>520</v>
      </c>
      <c r="G63" s="14">
        <v>140</v>
      </c>
      <c r="H63" s="14">
        <v>240</v>
      </c>
      <c r="I63" s="14">
        <v>90</v>
      </c>
      <c r="J63" s="14">
        <v>100</v>
      </c>
      <c r="K63" s="14">
        <v>100</v>
      </c>
      <c r="L63" s="14">
        <v>110</v>
      </c>
      <c r="M63" s="14">
        <v>230</v>
      </c>
      <c r="N63" s="14">
        <v>0</v>
      </c>
    </row>
    <row r="64" spans="1:14" ht="15.6" customHeight="1" x14ac:dyDescent="0.2">
      <c r="A64" s="13" t="s">
        <v>59</v>
      </c>
      <c r="B64" s="14">
        <v>2140</v>
      </c>
      <c r="C64" s="14">
        <v>100</v>
      </c>
      <c r="D64" s="14">
        <v>120</v>
      </c>
      <c r="E64" s="14">
        <v>250</v>
      </c>
      <c r="F64" s="14">
        <v>570</v>
      </c>
      <c r="G64" s="14">
        <v>150</v>
      </c>
      <c r="H64" s="14">
        <v>260</v>
      </c>
      <c r="I64" s="14">
        <v>90</v>
      </c>
      <c r="J64" s="14">
        <v>110</v>
      </c>
      <c r="K64" s="14">
        <v>110</v>
      </c>
      <c r="L64" s="14">
        <v>140</v>
      </c>
      <c r="M64" s="14">
        <v>240</v>
      </c>
      <c r="N64" s="14">
        <v>0</v>
      </c>
    </row>
    <row r="65" spans="2:14" ht="15" x14ac:dyDescent="0.2">
      <c r="B65" s="14"/>
      <c r="C65" s="14"/>
      <c r="D65" s="14"/>
      <c r="E65" s="14"/>
      <c r="F65" s="14"/>
      <c r="G65" s="14"/>
      <c r="H65" s="14"/>
      <c r="I65" s="14"/>
      <c r="J65" s="14"/>
      <c r="K65" s="14"/>
      <c r="L65" s="14"/>
      <c r="M65" s="14"/>
      <c r="N65" s="14"/>
    </row>
  </sheetData>
  <pageMargins left="0.7" right="0.7" top="0.75" bottom="0.75" header="0.3" footer="0.3"/>
  <pageSetup paperSize="9" orientation="portrait" horizontalDpi="300" verticalDpi="300"/>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U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25" width="22.7109375" customWidth="1"/>
  </cols>
  <sheetData>
    <row r="1" spans="1:21" ht="15.6" customHeight="1" x14ac:dyDescent="0.25">
      <c r="A1" s="10" t="s">
        <v>388</v>
      </c>
      <c r="I1" s="2" t="str">
        <f>HYPERLINK("#'Contents'!A1", "Contents")</f>
        <v>Contents</v>
      </c>
    </row>
    <row r="2" spans="1:21" ht="15.6" customHeight="1" x14ac:dyDescent="0.25">
      <c r="A2" s="10"/>
    </row>
    <row r="3" spans="1:21" ht="30.95" customHeight="1" x14ac:dyDescent="0.2">
      <c r="A3" s="12" t="s">
        <v>100</v>
      </c>
      <c r="B3" s="11" t="s">
        <v>251</v>
      </c>
      <c r="C3" s="11" t="s">
        <v>215</v>
      </c>
      <c r="D3" s="11" t="s">
        <v>216</v>
      </c>
      <c r="E3" s="11" t="s">
        <v>217</v>
      </c>
      <c r="F3" s="11" t="s">
        <v>218</v>
      </c>
      <c r="G3" s="11" t="s">
        <v>219</v>
      </c>
      <c r="H3" s="11" t="s">
        <v>220</v>
      </c>
      <c r="I3" s="11" t="s">
        <v>221</v>
      </c>
      <c r="J3" s="11" t="s">
        <v>194</v>
      </c>
      <c r="K3" s="11" t="s">
        <v>222</v>
      </c>
      <c r="L3" s="11" t="s">
        <v>223</v>
      </c>
      <c r="M3" s="11" t="s">
        <v>224</v>
      </c>
      <c r="N3" s="11" t="s">
        <v>225</v>
      </c>
      <c r="O3" s="11" t="s">
        <v>226</v>
      </c>
      <c r="P3" s="11" t="s">
        <v>227</v>
      </c>
      <c r="Q3" s="11" t="s">
        <v>228</v>
      </c>
      <c r="R3" s="11" t="s">
        <v>229</v>
      </c>
      <c r="S3" s="11" t="s">
        <v>230</v>
      </c>
      <c r="T3" s="11" t="s">
        <v>231</v>
      </c>
      <c r="U3" s="11" t="s">
        <v>171</v>
      </c>
    </row>
    <row r="4" spans="1:21" ht="15.6" customHeight="1" x14ac:dyDescent="0.2">
      <c r="A4" s="13" t="s">
        <v>101</v>
      </c>
      <c r="B4" s="14">
        <v>1750</v>
      </c>
      <c r="C4" s="14">
        <v>80</v>
      </c>
      <c r="D4" s="14">
        <v>170</v>
      </c>
      <c r="E4" s="14">
        <v>90</v>
      </c>
      <c r="F4" s="14">
        <v>160</v>
      </c>
      <c r="G4" s="14">
        <v>60</v>
      </c>
      <c r="H4" s="14">
        <v>100</v>
      </c>
      <c r="I4" s="14">
        <v>90</v>
      </c>
      <c r="J4" s="14">
        <v>140</v>
      </c>
      <c r="K4" s="14">
        <v>90</v>
      </c>
      <c r="L4" s="14">
        <v>60</v>
      </c>
      <c r="M4" s="14">
        <v>120</v>
      </c>
      <c r="N4" s="14">
        <v>110</v>
      </c>
      <c r="O4" s="14">
        <v>50</v>
      </c>
      <c r="P4" s="14">
        <v>60</v>
      </c>
      <c r="Q4" s="14">
        <v>100</v>
      </c>
      <c r="R4" s="14">
        <v>70</v>
      </c>
      <c r="S4" s="14">
        <v>130</v>
      </c>
      <c r="T4" s="14">
        <v>80</v>
      </c>
      <c r="U4" s="14">
        <v>10</v>
      </c>
    </row>
    <row r="5" spans="1:21" ht="15.6" customHeight="1" x14ac:dyDescent="0.2">
      <c r="A5" s="13" t="s">
        <v>102</v>
      </c>
      <c r="B5" s="14">
        <v>1760</v>
      </c>
      <c r="C5" s="14">
        <v>80</v>
      </c>
      <c r="D5" s="14">
        <v>170</v>
      </c>
      <c r="E5" s="14">
        <v>90</v>
      </c>
      <c r="F5" s="14">
        <v>160</v>
      </c>
      <c r="G5" s="14">
        <v>70</v>
      </c>
      <c r="H5" s="14">
        <v>110</v>
      </c>
      <c r="I5" s="14">
        <v>80</v>
      </c>
      <c r="J5" s="14">
        <v>140</v>
      </c>
      <c r="K5" s="14">
        <v>90</v>
      </c>
      <c r="L5" s="14">
        <v>60</v>
      </c>
      <c r="M5" s="14">
        <v>120</v>
      </c>
      <c r="N5" s="14">
        <v>100</v>
      </c>
      <c r="O5" s="14">
        <v>50</v>
      </c>
      <c r="P5" s="14">
        <v>70</v>
      </c>
      <c r="Q5" s="14">
        <v>100</v>
      </c>
      <c r="R5" s="14">
        <v>70</v>
      </c>
      <c r="S5" s="14">
        <v>130</v>
      </c>
      <c r="T5" s="14">
        <v>70</v>
      </c>
      <c r="U5" s="14">
        <v>10</v>
      </c>
    </row>
    <row r="6" spans="1:21" ht="15.6" customHeight="1" x14ac:dyDescent="0.2">
      <c r="A6" s="13" t="s">
        <v>103</v>
      </c>
      <c r="B6" s="14">
        <v>1730</v>
      </c>
      <c r="C6" s="14">
        <v>80</v>
      </c>
      <c r="D6" s="14">
        <v>170</v>
      </c>
      <c r="E6" s="14">
        <v>90</v>
      </c>
      <c r="F6" s="14">
        <v>150</v>
      </c>
      <c r="G6" s="14">
        <v>70</v>
      </c>
      <c r="H6" s="14">
        <v>100</v>
      </c>
      <c r="I6" s="14">
        <v>80</v>
      </c>
      <c r="J6" s="14">
        <v>130</v>
      </c>
      <c r="K6" s="14">
        <v>90</v>
      </c>
      <c r="L6" s="14">
        <v>60</v>
      </c>
      <c r="M6" s="14">
        <v>120</v>
      </c>
      <c r="N6" s="14">
        <v>100</v>
      </c>
      <c r="O6" s="14">
        <v>50</v>
      </c>
      <c r="P6" s="14">
        <v>60</v>
      </c>
      <c r="Q6" s="14">
        <v>90</v>
      </c>
      <c r="R6" s="14">
        <v>80</v>
      </c>
      <c r="S6" s="14">
        <v>120</v>
      </c>
      <c r="T6" s="14">
        <v>80</v>
      </c>
      <c r="U6" s="14">
        <v>10</v>
      </c>
    </row>
    <row r="7" spans="1:21" ht="15.6" customHeight="1" x14ac:dyDescent="0.2">
      <c r="A7" s="13" t="s">
        <v>104</v>
      </c>
      <c r="B7" s="14">
        <v>1660</v>
      </c>
      <c r="C7" s="14">
        <v>90</v>
      </c>
      <c r="D7" s="14">
        <v>160</v>
      </c>
      <c r="E7" s="14">
        <v>90</v>
      </c>
      <c r="F7" s="14">
        <v>150</v>
      </c>
      <c r="G7" s="14">
        <v>60</v>
      </c>
      <c r="H7" s="14">
        <v>110</v>
      </c>
      <c r="I7" s="14">
        <v>80</v>
      </c>
      <c r="J7" s="14">
        <v>130</v>
      </c>
      <c r="K7" s="14">
        <v>90</v>
      </c>
      <c r="L7" s="14">
        <v>60</v>
      </c>
      <c r="M7" s="14">
        <v>100</v>
      </c>
      <c r="N7" s="14">
        <v>90</v>
      </c>
      <c r="O7" s="14">
        <v>50</v>
      </c>
      <c r="P7" s="14">
        <v>70</v>
      </c>
      <c r="Q7" s="14">
        <v>90</v>
      </c>
      <c r="R7" s="14">
        <v>70</v>
      </c>
      <c r="S7" s="14">
        <v>110</v>
      </c>
      <c r="T7" s="14">
        <v>70</v>
      </c>
      <c r="U7" s="14">
        <v>10</v>
      </c>
    </row>
    <row r="8" spans="1:21" ht="15.6" customHeight="1" x14ac:dyDescent="0.2">
      <c r="A8" s="13" t="s">
        <v>105</v>
      </c>
      <c r="B8" s="14">
        <v>1330</v>
      </c>
      <c r="C8" s="14">
        <v>70</v>
      </c>
      <c r="D8" s="14">
        <v>130</v>
      </c>
      <c r="E8" s="14">
        <v>70</v>
      </c>
      <c r="F8" s="14">
        <v>120</v>
      </c>
      <c r="G8" s="14">
        <v>50</v>
      </c>
      <c r="H8" s="14">
        <v>80</v>
      </c>
      <c r="I8" s="14">
        <v>60</v>
      </c>
      <c r="J8" s="14">
        <v>120</v>
      </c>
      <c r="K8" s="14">
        <v>70</v>
      </c>
      <c r="L8" s="14">
        <v>50</v>
      </c>
      <c r="M8" s="14">
        <v>90</v>
      </c>
      <c r="N8" s="14">
        <v>70</v>
      </c>
      <c r="O8" s="14">
        <v>30</v>
      </c>
      <c r="P8" s="14">
        <v>50</v>
      </c>
      <c r="Q8" s="14">
        <v>70</v>
      </c>
      <c r="R8" s="14">
        <v>60</v>
      </c>
      <c r="S8" s="14">
        <v>90</v>
      </c>
      <c r="T8" s="14">
        <v>60</v>
      </c>
      <c r="U8" s="14">
        <v>10</v>
      </c>
    </row>
    <row r="9" spans="1:21" ht="15.6" customHeight="1" x14ac:dyDescent="0.2">
      <c r="A9" s="13" t="s">
        <v>106</v>
      </c>
      <c r="B9" s="14">
        <v>1220</v>
      </c>
      <c r="C9" s="14">
        <v>60</v>
      </c>
      <c r="D9" s="14">
        <v>120</v>
      </c>
      <c r="E9" s="14">
        <v>70</v>
      </c>
      <c r="F9" s="14">
        <v>110</v>
      </c>
      <c r="G9" s="14">
        <v>40</v>
      </c>
      <c r="H9" s="14">
        <v>70</v>
      </c>
      <c r="I9" s="14">
        <v>60</v>
      </c>
      <c r="J9" s="14">
        <v>100</v>
      </c>
      <c r="K9" s="14">
        <v>60</v>
      </c>
      <c r="L9" s="14">
        <v>40</v>
      </c>
      <c r="M9" s="14">
        <v>90</v>
      </c>
      <c r="N9" s="14">
        <v>70</v>
      </c>
      <c r="O9" s="14">
        <v>30</v>
      </c>
      <c r="P9" s="14">
        <v>50</v>
      </c>
      <c r="Q9" s="14">
        <v>70</v>
      </c>
      <c r="R9" s="14">
        <v>50</v>
      </c>
      <c r="S9" s="14">
        <v>80</v>
      </c>
      <c r="T9" s="14">
        <v>60</v>
      </c>
      <c r="U9" s="14">
        <v>0</v>
      </c>
    </row>
    <row r="10" spans="1:21" ht="15.6" customHeight="1" x14ac:dyDescent="0.2">
      <c r="A10" s="13" t="s">
        <v>107</v>
      </c>
      <c r="B10" s="14">
        <v>1190</v>
      </c>
      <c r="C10" s="14">
        <v>50</v>
      </c>
      <c r="D10" s="14">
        <v>120</v>
      </c>
      <c r="E10" s="14">
        <v>70</v>
      </c>
      <c r="F10" s="14">
        <v>110</v>
      </c>
      <c r="G10" s="14">
        <v>40</v>
      </c>
      <c r="H10" s="14">
        <v>70</v>
      </c>
      <c r="I10" s="14">
        <v>60</v>
      </c>
      <c r="J10" s="14">
        <v>100</v>
      </c>
      <c r="K10" s="14">
        <v>60</v>
      </c>
      <c r="L10" s="14">
        <v>40</v>
      </c>
      <c r="M10" s="14">
        <v>90</v>
      </c>
      <c r="N10" s="14">
        <v>70</v>
      </c>
      <c r="O10" s="14">
        <v>30</v>
      </c>
      <c r="P10" s="14">
        <v>40</v>
      </c>
      <c r="Q10" s="14">
        <v>70</v>
      </c>
      <c r="R10" s="14">
        <v>60</v>
      </c>
      <c r="S10" s="14">
        <v>80</v>
      </c>
      <c r="T10" s="14">
        <v>60</v>
      </c>
      <c r="U10" s="14">
        <v>0</v>
      </c>
    </row>
    <row r="11" spans="1:21" ht="15.6" customHeight="1" x14ac:dyDescent="0.2">
      <c r="A11" s="13" t="s">
        <v>108</v>
      </c>
      <c r="B11" s="14">
        <v>1180</v>
      </c>
      <c r="C11" s="14">
        <v>50</v>
      </c>
      <c r="D11" s="14">
        <v>120</v>
      </c>
      <c r="E11" s="14">
        <v>70</v>
      </c>
      <c r="F11" s="14">
        <v>110</v>
      </c>
      <c r="G11" s="14">
        <v>40</v>
      </c>
      <c r="H11" s="14">
        <v>70</v>
      </c>
      <c r="I11" s="14">
        <v>60</v>
      </c>
      <c r="J11" s="14">
        <v>100</v>
      </c>
      <c r="K11" s="14">
        <v>60</v>
      </c>
      <c r="L11" s="14">
        <v>40</v>
      </c>
      <c r="M11" s="14">
        <v>80</v>
      </c>
      <c r="N11" s="14">
        <v>70</v>
      </c>
      <c r="O11" s="14">
        <v>20</v>
      </c>
      <c r="P11" s="14">
        <v>40</v>
      </c>
      <c r="Q11" s="14">
        <v>70</v>
      </c>
      <c r="R11" s="14">
        <v>60</v>
      </c>
      <c r="S11" s="14">
        <v>90</v>
      </c>
      <c r="T11" s="14">
        <v>50</v>
      </c>
      <c r="U11" s="14">
        <v>10</v>
      </c>
    </row>
    <row r="12" spans="1:21" ht="15.6" customHeight="1" x14ac:dyDescent="0.2">
      <c r="A12" s="13" t="s">
        <v>109</v>
      </c>
      <c r="B12" s="14">
        <v>1150</v>
      </c>
      <c r="C12" s="14">
        <v>50</v>
      </c>
      <c r="D12" s="14">
        <v>110</v>
      </c>
      <c r="E12" s="14">
        <v>70</v>
      </c>
      <c r="F12" s="14">
        <v>110</v>
      </c>
      <c r="G12" s="14">
        <v>40</v>
      </c>
      <c r="H12" s="14">
        <v>70</v>
      </c>
      <c r="I12" s="14">
        <v>60</v>
      </c>
      <c r="J12" s="14">
        <v>90</v>
      </c>
      <c r="K12" s="14">
        <v>60</v>
      </c>
      <c r="L12" s="14">
        <v>40</v>
      </c>
      <c r="M12" s="14">
        <v>80</v>
      </c>
      <c r="N12" s="14">
        <v>60</v>
      </c>
      <c r="O12" s="14">
        <v>20</v>
      </c>
      <c r="P12" s="14">
        <v>40</v>
      </c>
      <c r="Q12" s="14">
        <v>70</v>
      </c>
      <c r="R12" s="14">
        <v>50</v>
      </c>
      <c r="S12" s="14">
        <v>80</v>
      </c>
      <c r="T12" s="14">
        <v>50</v>
      </c>
      <c r="U12" s="14">
        <v>0</v>
      </c>
    </row>
    <row r="13" spans="1:21" ht="15.6" customHeight="1" x14ac:dyDescent="0.2">
      <c r="A13" s="13" t="s">
        <v>110</v>
      </c>
      <c r="B13" s="14">
        <v>1130</v>
      </c>
      <c r="C13" s="14">
        <v>50</v>
      </c>
      <c r="D13" s="14">
        <v>100</v>
      </c>
      <c r="E13" s="14">
        <v>60</v>
      </c>
      <c r="F13" s="14">
        <v>110</v>
      </c>
      <c r="G13" s="14">
        <v>30</v>
      </c>
      <c r="H13" s="14">
        <v>70</v>
      </c>
      <c r="I13" s="14">
        <v>50</v>
      </c>
      <c r="J13" s="14">
        <v>90</v>
      </c>
      <c r="K13" s="14">
        <v>60</v>
      </c>
      <c r="L13" s="14">
        <v>40</v>
      </c>
      <c r="M13" s="14">
        <v>80</v>
      </c>
      <c r="N13" s="14">
        <v>70</v>
      </c>
      <c r="O13" s="14">
        <v>20</v>
      </c>
      <c r="P13" s="14">
        <v>40</v>
      </c>
      <c r="Q13" s="14">
        <v>70</v>
      </c>
      <c r="R13" s="14">
        <v>60</v>
      </c>
      <c r="S13" s="14">
        <v>80</v>
      </c>
      <c r="T13" s="14">
        <v>60</v>
      </c>
      <c r="U13" s="14">
        <v>0</v>
      </c>
    </row>
    <row r="14" spans="1:21" ht="15.6" customHeight="1" x14ac:dyDescent="0.2">
      <c r="A14" s="13" t="s">
        <v>111</v>
      </c>
      <c r="B14" s="14">
        <v>1080</v>
      </c>
      <c r="C14" s="14">
        <v>50</v>
      </c>
      <c r="D14" s="14">
        <v>110</v>
      </c>
      <c r="E14" s="14">
        <v>60</v>
      </c>
      <c r="F14" s="14">
        <v>100</v>
      </c>
      <c r="G14" s="14">
        <v>30</v>
      </c>
      <c r="H14" s="14">
        <v>60</v>
      </c>
      <c r="I14" s="14">
        <v>50</v>
      </c>
      <c r="J14" s="14">
        <v>80</v>
      </c>
      <c r="K14" s="14">
        <v>60</v>
      </c>
      <c r="L14" s="14">
        <v>40</v>
      </c>
      <c r="M14" s="14">
        <v>80</v>
      </c>
      <c r="N14" s="14">
        <v>60</v>
      </c>
      <c r="O14" s="14">
        <v>20</v>
      </c>
      <c r="P14" s="14">
        <v>40</v>
      </c>
      <c r="Q14" s="14">
        <v>70</v>
      </c>
      <c r="R14" s="14">
        <v>60</v>
      </c>
      <c r="S14" s="14">
        <v>70</v>
      </c>
      <c r="T14" s="14">
        <v>50</v>
      </c>
      <c r="U14" s="14">
        <v>10</v>
      </c>
    </row>
    <row r="15" spans="1:21" ht="15.6" customHeight="1" x14ac:dyDescent="0.2">
      <c r="A15" s="13" t="s">
        <v>112</v>
      </c>
      <c r="B15" s="14">
        <v>1180</v>
      </c>
      <c r="C15" s="14">
        <v>50</v>
      </c>
      <c r="D15" s="14">
        <v>120</v>
      </c>
      <c r="E15" s="14">
        <v>80</v>
      </c>
      <c r="F15" s="14">
        <v>110</v>
      </c>
      <c r="G15" s="14">
        <v>40</v>
      </c>
      <c r="H15" s="14">
        <v>70</v>
      </c>
      <c r="I15" s="14">
        <v>60</v>
      </c>
      <c r="J15" s="14">
        <v>80</v>
      </c>
      <c r="K15" s="14">
        <v>60</v>
      </c>
      <c r="L15" s="14">
        <v>40</v>
      </c>
      <c r="M15" s="14">
        <v>80</v>
      </c>
      <c r="N15" s="14">
        <v>70</v>
      </c>
      <c r="O15" s="14">
        <v>30</v>
      </c>
      <c r="P15" s="14">
        <v>40</v>
      </c>
      <c r="Q15" s="14">
        <v>70</v>
      </c>
      <c r="R15" s="14">
        <v>60</v>
      </c>
      <c r="S15" s="14">
        <v>80</v>
      </c>
      <c r="T15" s="14">
        <v>60</v>
      </c>
      <c r="U15" s="14">
        <v>10</v>
      </c>
    </row>
    <row r="16" spans="1:21" ht="15.6" customHeight="1" x14ac:dyDescent="0.2">
      <c r="A16" s="13" t="s">
        <v>113</v>
      </c>
      <c r="B16" s="14">
        <v>1190</v>
      </c>
      <c r="C16" s="14">
        <v>50</v>
      </c>
      <c r="D16" s="14">
        <v>120</v>
      </c>
      <c r="E16" s="14">
        <v>70</v>
      </c>
      <c r="F16" s="14">
        <v>110</v>
      </c>
      <c r="G16" s="14">
        <v>40</v>
      </c>
      <c r="H16" s="14">
        <v>70</v>
      </c>
      <c r="I16" s="14">
        <v>50</v>
      </c>
      <c r="J16" s="14">
        <v>80</v>
      </c>
      <c r="K16" s="14">
        <v>60</v>
      </c>
      <c r="L16" s="14">
        <v>40</v>
      </c>
      <c r="M16" s="14">
        <v>90</v>
      </c>
      <c r="N16" s="14">
        <v>70</v>
      </c>
      <c r="O16" s="14">
        <v>30</v>
      </c>
      <c r="P16" s="14">
        <v>40</v>
      </c>
      <c r="Q16" s="14">
        <v>70</v>
      </c>
      <c r="R16" s="14">
        <v>60</v>
      </c>
      <c r="S16" s="14">
        <v>80</v>
      </c>
      <c r="T16" s="14">
        <v>60</v>
      </c>
      <c r="U16" s="14">
        <v>10</v>
      </c>
    </row>
    <row r="17" spans="1:21" ht="15.6" customHeight="1" x14ac:dyDescent="0.2">
      <c r="A17" s="13" t="s">
        <v>114</v>
      </c>
      <c r="B17" s="14">
        <v>1160</v>
      </c>
      <c r="C17" s="14">
        <v>50</v>
      </c>
      <c r="D17" s="14">
        <v>110</v>
      </c>
      <c r="E17" s="14">
        <v>60</v>
      </c>
      <c r="F17" s="14">
        <v>100</v>
      </c>
      <c r="G17" s="14">
        <v>40</v>
      </c>
      <c r="H17" s="14">
        <v>70</v>
      </c>
      <c r="I17" s="14">
        <v>60</v>
      </c>
      <c r="J17" s="14">
        <v>80</v>
      </c>
      <c r="K17" s="14">
        <v>60</v>
      </c>
      <c r="L17" s="14">
        <v>40</v>
      </c>
      <c r="M17" s="14">
        <v>80</v>
      </c>
      <c r="N17" s="14">
        <v>70</v>
      </c>
      <c r="O17" s="14">
        <v>30</v>
      </c>
      <c r="P17" s="14">
        <v>40</v>
      </c>
      <c r="Q17" s="14">
        <v>70</v>
      </c>
      <c r="R17" s="14">
        <v>60</v>
      </c>
      <c r="S17" s="14">
        <v>80</v>
      </c>
      <c r="T17" s="14">
        <v>50</v>
      </c>
      <c r="U17" s="14">
        <v>10</v>
      </c>
    </row>
    <row r="18" spans="1:21" ht="15.6" customHeight="1" x14ac:dyDescent="0.2">
      <c r="A18" s="13" t="s">
        <v>115</v>
      </c>
      <c r="B18" s="14">
        <v>1200</v>
      </c>
      <c r="C18" s="14">
        <v>60</v>
      </c>
      <c r="D18" s="14">
        <v>110</v>
      </c>
      <c r="E18" s="14">
        <v>70</v>
      </c>
      <c r="F18" s="14">
        <v>110</v>
      </c>
      <c r="G18" s="14">
        <v>40</v>
      </c>
      <c r="H18" s="14">
        <v>70</v>
      </c>
      <c r="I18" s="14">
        <v>60</v>
      </c>
      <c r="J18" s="14">
        <v>80</v>
      </c>
      <c r="K18" s="14">
        <v>60</v>
      </c>
      <c r="L18" s="14">
        <v>40</v>
      </c>
      <c r="M18" s="14">
        <v>80</v>
      </c>
      <c r="N18" s="14">
        <v>70</v>
      </c>
      <c r="O18" s="14">
        <v>30</v>
      </c>
      <c r="P18" s="14">
        <v>40</v>
      </c>
      <c r="Q18" s="14">
        <v>80</v>
      </c>
      <c r="R18" s="14">
        <v>60</v>
      </c>
      <c r="S18" s="14">
        <v>80</v>
      </c>
      <c r="T18" s="14">
        <v>50</v>
      </c>
      <c r="U18" s="14">
        <v>10</v>
      </c>
    </row>
    <row r="19" spans="1:21" ht="15.6" customHeight="1" x14ac:dyDescent="0.2">
      <c r="A19" s="13" t="s">
        <v>116</v>
      </c>
      <c r="B19" s="14">
        <v>1120</v>
      </c>
      <c r="C19" s="14">
        <v>50</v>
      </c>
      <c r="D19" s="14">
        <v>110</v>
      </c>
      <c r="E19" s="14">
        <v>60</v>
      </c>
      <c r="F19" s="14">
        <v>110</v>
      </c>
      <c r="G19" s="14">
        <v>40</v>
      </c>
      <c r="H19" s="14">
        <v>70</v>
      </c>
      <c r="I19" s="14">
        <v>50</v>
      </c>
      <c r="J19" s="14">
        <v>80</v>
      </c>
      <c r="K19" s="14">
        <v>50</v>
      </c>
      <c r="L19" s="14">
        <v>40</v>
      </c>
      <c r="M19" s="14">
        <v>80</v>
      </c>
      <c r="N19" s="14">
        <v>70</v>
      </c>
      <c r="O19" s="14">
        <v>30</v>
      </c>
      <c r="P19" s="14">
        <v>30</v>
      </c>
      <c r="Q19" s="14">
        <v>70</v>
      </c>
      <c r="R19" s="14">
        <v>50</v>
      </c>
      <c r="S19" s="14">
        <v>80</v>
      </c>
      <c r="T19" s="14">
        <v>50</v>
      </c>
      <c r="U19" s="14">
        <v>0</v>
      </c>
    </row>
    <row r="20" spans="1:21" ht="15.6" customHeight="1" x14ac:dyDescent="0.2">
      <c r="A20" s="13" t="s">
        <v>117</v>
      </c>
      <c r="B20" s="14">
        <v>1090</v>
      </c>
      <c r="C20" s="14">
        <v>40</v>
      </c>
      <c r="D20" s="14">
        <v>120</v>
      </c>
      <c r="E20" s="14">
        <v>60</v>
      </c>
      <c r="F20" s="14">
        <v>90</v>
      </c>
      <c r="G20" s="14">
        <v>40</v>
      </c>
      <c r="H20" s="14">
        <v>60</v>
      </c>
      <c r="I20" s="14">
        <v>50</v>
      </c>
      <c r="J20" s="14">
        <v>70</v>
      </c>
      <c r="K20" s="14">
        <v>50</v>
      </c>
      <c r="L20" s="14">
        <v>40</v>
      </c>
      <c r="M20" s="14">
        <v>80</v>
      </c>
      <c r="N20" s="14">
        <v>70</v>
      </c>
      <c r="O20" s="14">
        <v>30</v>
      </c>
      <c r="P20" s="14">
        <v>30</v>
      </c>
      <c r="Q20" s="14">
        <v>70</v>
      </c>
      <c r="R20" s="14">
        <v>50</v>
      </c>
      <c r="S20" s="14">
        <v>80</v>
      </c>
      <c r="T20" s="14">
        <v>40</v>
      </c>
      <c r="U20" s="14">
        <v>10</v>
      </c>
    </row>
    <row r="21" spans="1:21" ht="15.6" customHeight="1" x14ac:dyDescent="0.2">
      <c r="A21" s="13" t="s">
        <v>118</v>
      </c>
      <c r="B21" s="14">
        <v>1010</v>
      </c>
      <c r="C21" s="14">
        <v>50</v>
      </c>
      <c r="D21" s="14">
        <v>100</v>
      </c>
      <c r="E21" s="14">
        <v>50</v>
      </c>
      <c r="F21" s="14">
        <v>90</v>
      </c>
      <c r="G21" s="14">
        <v>40</v>
      </c>
      <c r="H21" s="14">
        <v>60</v>
      </c>
      <c r="I21" s="14">
        <v>50</v>
      </c>
      <c r="J21" s="14">
        <v>70</v>
      </c>
      <c r="K21" s="14">
        <v>50</v>
      </c>
      <c r="L21" s="14">
        <v>40</v>
      </c>
      <c r="M21" s="14">
        <v>80</v>
      </c>
      <c r="N21" s="14">
        <v>70</v>
      </c>
      <c r="O21" s="14">
        <v>30</v>
      </c>
      <c r="P21" s="14">
        <v>30</v>
      </c>
      <c r="Q21" s="14">
        <v>60</v>
      </c>
      <c r="R21" s="14">
        <v>40</v>
      </c>
      <c r="S21" s="14">
        <v>70</v>
      </c>
      <c r="T21" s="14">
        <v>40</v>
      </c>
      <c r="U21" s="14">
        <v>10</v>
      </c>
    </row>
    <row r="22" spans="1:21" ht="15.6" customHeight="1" x14ac:dyDescent="0.2">
      <c r="A22" s="13" t="s">
        <v>119</v>
      </c>
      <c r="B22" s="14">
        <v>1000</v>
      </c>
      <c r="C22" s="14">
        <v>40</v>
      </c>
      <c r="D22" s="14">
        <v>90</v>
      </c>
      <c r="E22" s="14">
        <v>50</v>
      </c>
      <c r="F22" s="14">
        <v>80</v>
      </c>
      <c r="G22" s="14">
        <v>30</v>
      </c>
      <c r="H22" s="14">
        <v>60</v>
      </c>
      <c r="I22" s="14">
        <v>50</v>
      </c>
      <c r="J22" s="14">
        <v>70</v>
      </c>
      <c r="K22" s="14">
        <v>50</v>
      </c>
      <c r="L22" s="14">
        <v>40</v>
      </c>
      <c r="M22" s="14">
        <v>70</v>
      </c>
      <c r="N22" s="14">
        <v>60</v>
      </c>
      <c r="O22" s="14">
        <v>30</v>
      </c>
      <c r="P22" s="14">
        <v>30</v>
      </c>
      <c r="Q22" s="14">
        <v>50</v>
      </c>
      <c r="R22" s="14">
        <v>40</v>
      </c>
      <c r="S22" s="14">
        <v>70</v>
      </c>
      <c r="T22" s="14">
        <v>40</v>
      </c>
      <c r="U22" s="14">
        <v>30</v>
      </c>
    </row>
    <row r="23" spans="1:21" ht="15.6" customHeight="1" x14ac:dyDescent="0.2">
      <c r="A23" s="13" t="s">
        <v>120</v>
      </c>
      <c r="B23" s="14">
        <v>980</v>
      </c>
      <c r="C23" s="14">
        <v>40</v>
      </c>
      <c r="D23" s="14">
        <v>100</v>
      </c>
      <c r="E23" s="14">
        <v>50</v>
      </c>
      <c r="F23" s="14">
        <v>80</v>
      </c>
      <c r="G23" s="14">
        <v>30</v>
      </c>
      <c r="H23" s="14">
        <v>50</v>
      </c>
      <c r="I23" s="14">
        <v>50</v>
      </c>
      <c r="J23" s="14">
        <v>70</v>
      </c>
      <c r="K23" s="14">
        <v>50</v>
      </c>
      <c r="L23" s="14">
        <v>40</v>
      </c>
      <c r="M23" s="14">
        <v>70</v>
      </c>
      <c r="N23" s="14">
        <v>60</v>
      </c>
      <c r="O23" s="14">
        <v>30</v>
      </c>
      <c r="P23" s="14">
        <v>30</v>
      </c>
      <c r="Q23" s="14">
        <v>60</v>
      </c>
      <c r="R23" s="14">
        <v>40</v>
      </c>
      <c r="S23" s="14">
        <v>70</v>
      </c>
      <c r="T23" s="14">
        <v>40</v>
      </c>
      <c r="U23" s="14">
        <v>20</v>
      </c>
    </row>
    <row r="24" spans="1:21" ht="15.6" customHeight="1" x14ac:dyDescent="0.2">
      <c r="A24" s="13" t="s">
        <v>121</v>
      </c>
      <c r="B24" s="14">
        <v>980</v>
      </c>
      <c r="C24" s="14">
        <v>40</v>
      </c>
      <c r="D24" s="14">
        <v>90</v>
      </c>
      <c r="E24" s="14">
        <v>50</v>
      </c>
      <c r="F24" s="14">
        <v>90</v>
      </c>
      <c r="G24" s="14">
        <v>30</v>
      </c>
      <c r="H24" s="14">
        <v>50</v>
      </c>
      <c r="I24" s="14">
        <v>50</v>
      </c>
      <c r="J24" s="14">
        <v>70</v>
      </c>
      <c r="K24" s="14">
        <v>50</v>
      </c>
      <c r="L24" s="14">
        <v>40</v>
      </c>
      <c r="M24" s="14">
        <v>70</v>
      </c>
      <c r="N24" s="14">
        <v>70</v>
      </c>
      <c r="O24" s="14">
        <v>30</v>
      </c>
      <c r="P24" s="14">
        <v>30</v>
      </c>
      <c r="Q24" s="14">
        <v>50</v>
      </c>
      <c r="R24" s="14">
        <v>40</v>
      </c>
      <c r="S24" s="14">
        <v>70</v>
      </c>
      <c r="T24" s="14">
        <v>40</v>
      </c>
      <c r="U24" s="14">
        <v>30</v>
      </c>
    </row>
    <row r="25" spans="1:21" ht="15.6" customHeight="1" x14ac:dyDescent="0.2">
      <c r="A25" s="13" t="s">
        <v>122</v>
      </c>
      <c r="B25" s="14">
        <v>950</v>
      </c>
      <c r="C25" s="14">
        <v>40</v>
      </c>
      <c r="D25" s="14">
        <v>90</v>
      </c>
      <c r="E25" s="14">
        <v>50</v>
      </c>
      <c r="F25" s="14">
        <v>80</v>
      </c>
      <c r="G25" s="14">
        <v>30</v>
      </c>
      <c r="H25" s="14">
        <v>50</v>
      </c>
      <c r="I25" s="14">
        <v>50</v>
      </c>
      <c r="J25" s="14">
        <v>70</v>
      </c>
      <c r="K25" s="14">
        <v>50</v>
      </c>
      <c r="L25" s="14">
        <v>40</v>
      </c>
      <c r="M25" s="14">
        <v>70</v>
      </c>
      <c r="N25" s="14">
        <v>60</v>
      </c>
      <c r="O25" s="14">
        <v>30</v>
      </c>
      <c r="P25" s="14">
        <v>30</v>
      </c>
      <c r="Q25" s="14">
        <v>50</v>
      </c>
      <c r="R25" s="14">
        <v>40</v>
      </c>
      <c r="S25" s="14">
        <v>70</v>
      </c>
      <c r="T25" s="14">
        <v>40</v>
      </c>
      <c r="U25" s="14">
        <v>20</v>
      </c>
    </row>
    <row r="26" spans="1:21" ht="15.6" customHeight="1" x14ac:dyDescent="0.2">
      <c r="A26" s="13" t="s">
        <v>123</v>
      </c>
      <c r="B26" s="14">
        <v>930</v>
      </c>
      <c r="C26" s="14">
        <v>40</v>
      </c>
      <c r="D26" s="14">
        <v>90</v>
      </c>
      <c r="E26" s="14">
        <v>50</v>
      </c>
      <c r="F26" s="14">
        <v>80</v>
      </c>
      <c r="G26" s="14">
        <v>30</v>
      </c>
      <c r="H26" s="14">
        <v>50</v>
      </c>
      <c r="I26" s="14">
        <v>50</v>
      </c>
      <c r="J26" s="14">
        <v>70</v>
      </c>
      <c r="K26" s="14">
        <v>50</v>
      </c>
      <c r="L26" s="14">
        <v>30</v>
      </c>
      <c r="M26" s="14">
        <v>70</v>
      </c>
      <c r="N26" s="14">
        <v>60</v>
      </c>
      <c r="O26" s="14">
        <v>30</v>
      </c>
      <c r="P26" s="14">
        <v>30</v>
      </c>
      <c r="Q26" s="14">
        <v>50</v>
      </c>
      <c r="R26" s="14">
        <v>30</v>
      </c>
      <c r="S26" s="14">
        <v>70</v>
      </c>
      <c r="T26" s="14">
        <v>40</v>
      </c>
      <c r="U26" s="14">
        <v>20</v>
      </c>
    </row>
    <row r="27" spans="1:21" ht="15.6" customHeight="1" x14ac:dyDescent="0.2">
      <c r="A27" s="13" t="s">
        <v>124</v>
      </c>
      <c r="B27" s="14">
        <v>890</v>
      </c>
      <c r="C27" s="14">
        <v>40</v>
      </c>
      <c r="D27" s="14">
        <v>90</v>
      </c>
      <c r="E27" s="14">
        <v>40</v>
      </c>
      <c r="F27" s="14">
        <v>80</v>
      </c>
      <c r="G27" s="14">
        <v>30</v>
      </c>
      <c r="H27" s="14">
        <v>40</v>
      </c>
      <c r="I27" s="14">
        <v>50</v>
      </c>
      <c r="J27" s="14">
        <v>60</v>
      </c>
      <c r="K27" s="14">
        <v>40</v>
      </c>
      <c r="L27" s="14">
        <v>40</v>
      </c>
      <c r="M27" s="14">
        <v>70</v>
      </c>
      <c r="N27" s="14">
        <v>60</v>
      </c>
      <c r="O27" s="14">
        <v>20</v>
      </c>
      <c r="P27" s="14">
        <v>30</v>
      </c>
      <c r="Q27" s="14">
        <v>50</v>
      </c>
      <c r="R27" s="14">
        <v>40</v>
      </c>
      <c r="S27" s="14">
        <v>60</v>
      </c>
      <c r="T27" s="14">
        <v>40</v>
      </c>
      <c r="U27" s="14">
        <v>20</v>
      </c>
    </row>
    <row r="28" spans="1:21" ht="15.6" customHeight="1" x14ac:dyDescent="0.2">
      <c r="A28" s="13" t="s">
        <v>125</v>
      </c>
      <c r="B28" s="14">
        <v>840</v>
      </c>
      <c r="C28" s="14">
        <v>30</v>
      </c>
      <c r="D28" s="14">
        <v>90</v>
      </c>
      <c r="E28" s="14">
        <v>40</v>
      </c>
      <c r="F28" s="14">
        <v>80</v>
      </c>
      <c r="G28" s="14">
        <v>20</v>
      </c>
      <c r="H28" s="14">
        <v>50</v>
      </c>
      <c r="I28" s="14">
        <v>50</v>
      </c>
      <c r="J28" s="14">
        <v>60</v>
      </c>
      <c r="K28" s="14">
        <v>40</v>
      </c>
      <c r="L28" s="14">
        <v>30</v>
      </c>
      <c r="M28" s="14">
        <v>60</v>
      </c>
      <c r="N28" s="14">
        <v>50</v>
      </c>
      <c r="O28" s="14">
        <v>20</v>
      </c>
      <c r="P28" s="14">
        <v>20</v>
      </c>
      <c r="Q28" s="14">
        <v>50</v>
      </c>
      <c r="R28" s="14">
        <v>30</v>
      </c>
      <c r="S28" s="14">
        <v>60</v>
      </c>
      <c r="T28" s="14">
        <v>40</v>
      </c>
      <c r="U28" s="14">
        <v>10</v>
      </c>
    </row>
    <row r="29" spans="1:21" ht="15.6" customHeight="1" x14ac:dyDescent="0.2">
      <c r="A29" s="13" t="s">
        <v>126</v>
      </c>
      <c r="B29" s="14">
        <v>810</v>
      </c>
      <c r="C29" s="14">
        <v>30</v>
      </c>
      <c r="D29" s="14">
        <v>90</v>
      </c>
      <c r="E29" s="14">
        <v>40</v>
      </c>
      <c r="F29" s="14">
        <v>80</v>
      </c>
      <c r="G29" s="14">
        <v>20</v>
      </c>
      <c r="H29" s="14">
        <v>40</v>
      </c>
      <c r="I29" s="14">
        <v>50</v>
      </c>
      <c r="J29" s="14">
        <v>60</v>
      </c>
      <c r="K29" s="14">
        <v>40</v>
      </c>
      <c r="L29" s="14">
        <v>30</v>
      </c>
      <c r="M29" s="14">
        <v>60</v>
      </c>
      <c r="N29" s="14">
        <v>50</v>
      </c>
      <c r="O29" s="14">
        <v>20</v>
      </c>
      <c r="P29" s="14">
        <v>20</v>
      </c>
      <c r="Q29" s="14">
        <v>40</v>
      </c>
      <c r="R29" s="14">
        <v>30</v>
      </c>
      <c r="S29" s="14">
        <v>60</v>
      </c>
      <c r="T29" s="14">
        <v>40</v>
      </c>
      <c r="U29" s="14">
        <v>10</v>
      </c>
    </row>
    <row r="30" spans="1:21" ht="15.6" customHeight="1" x14ac:dyDescent="0.2">
      <c r="A30" s="13" t="s">
        <v>127</v>
      </c>
      <c r="B30" s="14">
        <v>800</v>
      </c>
      <c r="C30" s="14">
        <v>30</v>
      </c>
      <c r="D30" s="14">
        <v>90</v>
      </c>
      <c r="E30" s="14">
        <v>40</v>
      </c>
      <c r="F30" s="14">
        <v>80</v>
      </c>
      <c r="G30" s="14">
        <v>30</v>
      </c>
      <c r="H30" s="14">
        <v>40</v>
      </c>
      <c r="I30" s="14">
        <v>50</v>
      </c>
      <c r="J30" s="14">
        <v>60</v>
      </c>
      <c r="K30" s="14">
        <v>40</v>
      </c>
      <c r="L30" s="14">
        <v>30</v>
      </c>
      <c r="M30" s="14">
        <v>60</v>
      </c>
      <c r="N30" s="14">
        <v>50</v>
      </c>
      <c r="O30" s="14">
        <v>20</v>
      </c>
      <c r="P30" s="14">
        <v>20</v>
      </c>
      <c r="Q30" s="14">
        <v>40</v>
      </c>
      <c r="R30" s="14">
        <v>30</v>
      </c>
      <c r="S30" s="14">
        <v>60</v>
      </c>
      <c r="T30" s="14">
        <v>40</v>
      </c>
      <c r="U30" s="14">
        <v>10</v>
      </c>
    </row>
    <row r="31" spans="1:21" ht="15.6" customHeight="1" x14ac:dyDescent="0.2">
      <c r="A31" s="13" t="s">
        <v>128</v>
      </c>
      <c r="B31" s="14">
        <v>780</v>
      </c>
      <c r="C31" s="14">
        <v>30</v>
      </c>
      <c r="D31" s="14">
        <v>90</v>
      </c>
      <c r="E31" s="14">
        <v>40</v>
      </c>
      <c r="F31" s="14">
        <v>80</v>
      </c>
      <c r="G31" s="14">
        <v>20</v>
      </c>
      <c r="H31" s="14">
        <v>50</v>
      </c>
      <c r="I31" s="14">
        <v>40</v>
      </c>
      <c r="J31" s="14">
        <v>50</v>
      </c>
      <c r="K31" s="14">
        <v>40</v>
      </c>
      <c r="L31" s="14">
        <v>30</v>
      </c>
      <c r="M31" s="14">
        <v>60</v>
      </c>
      <c r="N31" s="14">
        <v>50</v>
      </c>
      <c r="O31" s="14">
        <v>30</v>
      </c>
      <c r="P31" s="14">
        <v>20</v>
      </c>
      <c r="Q31" s="14">
        <v>40</v>
      </c>
      <c r="R31" s="14">
        <v>30</v>
      </c>
      <c r="S31" s="14">
        <v>60</v>
      </c>
      <c r="T31" s="14">
        <v>40</v>
      </c>
      <c r="U31" s="14">
        <v>10</v>
      </c>
    </row>
    <row r="32" spans="1:21" ht="15.6" customHeight="1" x14ac:dyDescent="0.2">
      <c r="A32" s="13" t="s">
        <v>129</v>
      </c>
      <c r="B32" s="14">
        <v>760</v>
      </c>
      <c r="C32" s="14">
        <v>30</v>
      </c>
      <c r="D32" s="14">
        <v>80</v>
      </c>
      <c r="E32" s="14">
        <v>40</v>
      </c>
      <c r="F32" s="14">
        <v>80</v>
      </c>
      <c r="G32" s="14">
        <v>20</v>
      </c>
      <c r="H32" s="14">
        <v>50</v>
      </c>
      <c r="I32" s="14">
        <v>40</v>
      </c>
      <c r="J32" s="14">
        <v>50</v>
      </c>
      <c r="K32" s="14">
        <v>40</v>
      </c>
      <c r="L32" s="14">
        <v>30</v>
      </c>
      <c r="M32" s="14">
        <v>60</v>
      </c>
      <c r="N32" s="14">
        <v>40</v>
      </c>
      <c r="O32" s="14">
        <v>20</v>
      </c>
      <c r="P32" s="14">
        <v>20</v>
      </c>
      <c r="Q32" s="14">
        <v>40</v>
      </c>
      <c r="R32" s="14">
        <v>30</v>
      </c>
      <c r="S32" s="14">
        <v>60</v>
      </c>
      <c r="T32" s="14">
        <v>30</v>
      </c>
      <c r="U32" s="14">
        <v>10</v>
      </c>
    </row>
    <row r="33" spans="1:21" ht="15.6" customHeight="1" x14ac:dyDescent="0.2">
      <c r="A33" s="13" t="s">
        <v>130</v>
      </c>
      <c r="B33" s="14">
        <v>690</v>
      </c>
      <c r="C33" s="14">
        <v>30</v>
      </c>
      <c r="D33" s="14">
        <v>70</v>
      </c>
      <c r="E33" s="14">
        <v>40</v>
      </c>
      <c r="F33" s="14">
        <v>70</v>
      </c>
      <c r="G33" s="14">
        <v>20</v>
      </c>
      <c r="H33" s="14">
        <v>40</v>
      </c>
      <c r="I33" s="14">
        <v>40</v>
      </c>
      <c r="J33" s="14">
        <v>50</v>
      </c>
      <c r="K33" s="14">
        <v>30</v>
      </c>
      <c r="L33" s="14">
        <v>20</v>
      </c>
      <c r="M33" s="14">
        <v>50</v>
      </c>
      <c r="N33" s="14">
        <v>40</v>
      </c>
      <c r="O33" s="14">
        <v>20</v>
      </c>
      <c r="P33" s="14">
        <v>10</v>
      </c>
      <c r="Q33" s="14">
        <v>40</v>
      </c>
      <c r="R33" s="14">
        <v>30</v>
      </c>
      <c r="S33" s="14">
        <v>50</v>
      </c>
      <c r="T33" s="14">
        <v>30</v>
      </c>
      <c r="U33" s="14">
        <v>10</v>
      </c>
    </row>
    <row r="34" spans="1:21" ht="15.6" customHeight="1" x14ac:dyDescent="0.2">
      <c r="A34" s="13" t="s">
        <v>131</v>
      </c>
      <c r="B34" s="14">
        <v>650</v>
      </c>
      <c r="C34" s="14">
        <v>30</v>
      </c>
      <c r="D34" s="14">
        <v>60</v>
      </c>
      <c r="E34" s="14">
        <v>40</v>
      </c>
      <c r="F34" s="14">
        <v>60</v>
      </c>
      <c r="G34" s="14">
        <v>20</v>
      </c>
      <c r="H34" s="14">
        <v>40</v>
      </c>
      <c r="I34" s="14">
        <v>40</v>
      </c>
      <c r="J34" s="14">
        <v>40</v>
      </c>
      <c r="K34" s="14">
        <v>30</v>
      </c>
      <c r="L34" s="14">
        <v>30</v>
      </c>
      <c r="M34" s="14">
        <v>50</v>
      </c>
      <c r="N34" s="14">
        <v>40</v>
      </c>
      <c r="O34" s="14">
        <v>20</v>
      </c>
      <c r="P34" s="14">
        <v>10</v>
      </c>
      <c r="Q34" s="14">
        <v>30</v>
      </c>
      <c r="R34" s="14">
        <v>30</v>
      </c>
      <c r="S34" s="14">
        <v>50</v>
      </c>
      <c r="T34" s="14">
        <v>30</v>
      </c>
      <c r="U34" s="14">
        <v>10</v>
      </c>
    </row>
    <row r="35" spans="1:21" ht="15.6" customHeight="1" x14ac:dyDescent="0.2">
      <c r="A35" s="13" t="s">
        <v>132</v>
      </c>
      <c r="B35" s="14">
        <v>630</v>
      </c>
      <c r="C35" s="14">
        <v>30</v>
      </c>
      <c r="D35" s="14">
        <v>60</v>
      </c>
      <c r="E35" s="14">
        <v>40</v>
      </c>
      <c r="F35" s="14">
        <v>60</v>
      </c>
      <c r="G35" s="14">
        <v>20</v>
      </c>
      <c r="H35" s="14">
        <v>40</v>
      </c>
      <c r="I35" s="14">
        <v>40</v>
      </c>
      <c r="J35" s="14">
        <v>40</v>
      </c>
      <c r="K35" s="14">
        <v>30</v>
      </c>
      <c r="L35" s="14">
        <v>20</v>
      </c>
      <c r="M35" s="14">
        <v>50</v>
      </c>
      <c r="N35" s="14">
        <v>50</v>
      </c>
      <c r="O35" s="14">
        <v>20</v>
      </c>
      <c r="P35" s="14">
        <v>20</v>
      </c>
      <c r="Q35" s="14">
        <v>30</v>
      </c>
      <c r="R35" s="14">
        <v>20</v>
      </c>
      <c r="S35" s="14">
        <v>50</v>
      </c>
      <c r="T35" s="14">
        <v>30</v>
      </c>
      <c r="U35" s="14">
        <v>10</v>
      </c>
    </row>
    <row r="36" spans="1:21" ht="15.6" customHeight="1" x14ac:dyDescent="0.2">
      <c r="A36" s="13" t="s">
        <v>133</v>
      </c>
      <c r="B36" s="14">
        <v>640</v>
      </c>
      <c r="C36" s="14">
        <v>30</v>
      </c>
      <c r="D36" s="14">
        <v>60</v>
      </c>
      <c r="E36" s="14">
        <v>40</v>
      </c>
      <c r="F36" s="14">
        <v>60</v>
      </c>
      <c r="G36" s="14">
        <v>20</v>
      </c>
      <c r="H36" s="14">
        <v>40</v>
      </c>
      <c r="I36" s="14">
        <v>40</v>
      </c>
      <c r="J36" s="14">
        <v>40</v>
      </c>
      <c r="K36" s="14">
        <v>30</v>
      </c>
      <c r="L36" s="14">
        <v>30</v>
      </c>
      <c r="M36" s="14">
        <v>50</v>
      </c>
      <c r="N36" s="14">
        <v>40</v>
      </c>
      <c r="O36" s="14">
        <v>20</v>
      </c>
      <c r="P36" s="14">
        <v>10</v>
      </c>
      <c r="Q36" s="14">
        <v>40</v>
      </c>
      <c r="R36" s="14">
        <v>30</v>
      </c>
      <c r="S36" s="14">
        <v>40</v>
      </c>
      <c r="T36" s="14">
        <v>30</v>
      </c>
      <c r="U36" s="14">
        <v>10</v>
      </c>
    </row>
    <row r="37" spans="1:21" ht="15.6" customHeight="1" x14ac:dyDescent="0.2">
      <c r="A37" s="13" t="s">
        <v>134</v>
      </c>
      <c r="B37" s="14">
        <v>650</v>
      </c>
      <c r="C37" s="14">
        <v>30</v>
      </c>
      <c r="D37" s="14">
        <v>60</v>
      </c>
      <c r="E37" s="14">
        <v>40</v>
      </c>
      <c r="F37" s="14">
        <v>60</v>
      </c>
      <c r="G37" s="14">
        <v>20</v>
      </c>
      <c r="H37" s="14">
        <v>30</v>
      </c>
      <c r="I37" s="14">
        <v>40</v>
      </c>
      <c r="J37" s="14">
        <v>40</v>
      </c>
      <c r="K37" s="14">
        <v>30</v>
      </c>
      <c r="L37" s="14">
        <v>20</v>
      </c>
      <c r="M37" s="14">
        <v>50</v>
      </c>
      <c r="N37" s="14">
        <v>40</v>
      </c>
      <c r="O37" s="14">
        <v>20</v>
      </c>
      <c r="P37" s="14">
        <v>10</v>
      </c>
      <c r="Q37" s="14">
        <v>30</v>
      </c>
      <c r="R37" s="14">
        <v>30</v>
      </c>
      <c r="S37" s="14">
        <v>50</v>
      </c>
      <c r="T37" s="14">
        <v>30</v>
      </c>
      <c r="U37" s="14">
        <v>10</v>
      </c>
    </row>
    <row r="38" spans="1:21" ht="15.6" customHeight="1" x14ac:dyDescent="0.2">
      <c r="A38" s="13" t="s">
        <v>135</v>
      </c>
      <c r="B38" s="14">
        <v>680</v>
      </c>
      <c r="C38" s="14">
        <v>30</v>
      </c>
      <c r="D38" s="14">
        <v>70</v>
      </c>
      <c r="E38" s="14">
        <v>40</v>
      </c>
      <c r="F38" s="14">
        <v>60</v>
      </c>
      <c r="G38" s="14">
        <v>20</v>
      </c>
      <c r="H38" s="14">
        <v>40</v>
      </c>
      <c r="I38" s="14">
        <v>40</v>
      </c>
      <c r="J38" s="14">
        <v>40</v>
      </c>
      <c r="K38" s="14">
        <v>30</v>
      </c>
      <c r="L38" s="14">
        <v>30</v>
      </c>
      <c r="M38" s="14">
        <v>50</v>
      </c>
      <c r="N38" s="14">
        <v>40</v>
      </c>
      <c r="O38" s="14">
        <v>20</v>
      </c>
      <c r="P38" s="14">
        <v>10</v>
      </c>
      <c r="Q38" s="14">
        <v>40</v>
      </c>
      <c r="R38" s="14">
        <v>30</v>
      </c>
      <c r="S38" s="14">
        <v>50</v>
      </c>
      <c r="T38" s="14">
        <v>30</v>
      </c>
      <c r="U38" s="14">
        <v>10</v>
      </c>
    </row>
    <row r="39" spans="1:21" ht="15.6" customHeight="1" x14ac:dyDescent="0.2">
      <c r="A39" s="13" t="s">
        <v>136</v>
      </c>
      <c r="B39" s="14">
        <v>1070</v>
      </c>
      <c r="C39" s="14">
        <v>70</v>
      </c>
      <c r="D39" s="14">
        <v>100</v>
      </c>
      <c r="E39" s="14">
        <v>70</v>
      </c>
      <c r="F39" s="14">
        <v>90</v>
      </c>
      <c r="G39" s="14">
        <v>30</v>
      </c>
      <c r="H39" s="14">
        <v>60</v>
      </c>
      <c r="I39" s="14">
        <v>60</v>
      </c>
      <c r="J39" s="14">
        <v>60</v>
      </c>
      <c r="K39" s="14">
        <v>50</v>
      </c>
      <c r="L39" s="14">
        <v>40</v>
      </c>
      <c r="M39" s="14">
        <v>80</v>
      </c>
      <c r="N39" s="14">
        <v>60</v>
      </c>
      <c r="O39" s="14">
        <v>30</v>
      </c>
      <c r="P39" s="14">
        <v>30</v>
      </c>
      <c r="Q39" s="14">
        <v>70</v>
      </c>
      <c r="R39" s="14">
        <v>50</v>
      </c>
      <c r="S39" s="14">
        <v>80</v>
      </c>
      <c r="T39" s="14">
        <v>50</v>
      </c>
      <c r="U39" s="14">
        <v>20</v>
      </c>
    </row>
    <row r="40" spans="1:21" ht="15.6" customHeight="1" x14ac:dyDescent="0.2">
      <c r="A40" s="13" t="s">
        <v>137</v>
      </c>
      <c r="B40" s="14">
        <v>1130</v>
      </c>
      <c r="C40" s="14">
        <v>70</v>
      </c>
      <c r="D40" s="14">
        <v>110</v>
      </c>
      <c r="E40" s="14">
        <v>70</v>
      </c>
      <c r="F40" s="14">
        <v>90</v>
      </c>
      <c r="G40" s="14">
        <v>30</v>
      </c>
      <c r="H40" s="14">
        <v>60</v>
      </c>
      <c r="I40" s="14">
        <v>60</v>
      </c>
      <c r="J40" s="14">
        <v>70</v>
      </c>
      <c r="K40" s="14">
        <v>50</v>
      </c>
      <c r="L40" s="14">
        <v>40</v>
      </c>
      <c r="M40" s="14">
        <v>90</v>
      </c>
      <c r="N40" s="14">
        <v>60</v>
      </c>
      <c r="O40" s="14">
        <v>40</v>
      </c>
      <c r="P40" s="14">
        <v>30</v>
      </c>
      <c r="Q40" s="14">
        <v>70</v>
      </c>
      <c r="R40" s="14">
        <v>40</v>
      </c>
      <c r="S40" s="14">
        <v>80</v>
      </c>
      <c r="T40" s="14">
        <v>50</v>
      </c>
      <c r="U40" s="14">
        <v>20</v>
      </c>
    </row>
    <row r="41" spans="1:21" ht="15.6" customHeight="1" x14ac:dyDescent="0.2">
      <c r="A41" s="13" t="s">
        <v>138</v>
      </c>
      <c r="B41" s="14">
        <v>1170</v>
      </c>
      <c r="C41" s="14">
        <v>70</v>
      </c>
      <c r="D41" s="14">
        <v>100</v>
      </c>
      <c r="E41" s="14">
        <v>80</v>
      </c>
      <c r="F41" s="14">
        <v>90</v>
      </c>
      <c r="G41" s="14">
        <v>40</v>
      </c>
      <c r="H41" s="14">
        <v>60</v>
      </c>
      <c r="I41" s="14">
        <v>70</v>
      </c>
      <c r="J41" s="14">
        <v>70</v>
      </c>
      <c r="K41" s="14">
        <v>60</v>
      </c>
      <c r="L41" s="14">
        <v>50</v>
      </c>
      <c r="M41" s="14">
        <v>90</v>
      </c>
      <c r="N41" s="14">
        <v>60</v>
      </c>
      <c r="O41" s="14">
        <v>40</v>
      </c>
      <c r="P41" s="14">
        <v>30</v>
      </c>
      <c r="Q41" s="14">
        <v>70</v>
      </c>
      <c r="R41" s="14">
        <v>50</v>
      </c>
      <c r="S41" s="14">
        <v>80</v>
      </c>
      <c r="T41" s="14">
        <v>60</v>
      </c>
      <c r="U41" s="14">
        <v>20</v>
      </c>
    </row>
    <row r="42" spans="1:21" ht="15.6" customHeight="1" x14ac:dyDescent="0.2">
      <c r="A42" s="13" t="s">
        <v>139</v>
      </c>
      <c r="B42" s="14">
        <v>1200</v>
      </c>
      <c r="C42" s="14">
        <v>80</v>
      </c>
      <c r="D42" s="14">
        <v>110</v>
      </c>
      <c r="E42" s="14">
        <v>70</v>
      </c>
      <c r="F42" s="14">
        <v>90</v>
      </c>
      <c r="G42" s="14">
        <v>30</v>
      </c>
      <c r="H42" s="14">
        <v>70</v>
      </c>
      <c r="I42" s="14">
        <v>70</v>
      </c>
      <c r="J42" s="14">
        <v>80</v>
      </c>
      <c r="K42" s="14">
        <v>60</v>
      </c>
      <c r="L42" s="14">
        <v>50</v>
      </c>
      <c r="M42" s="14">
        <v>90</v>
      </c>
      <c r="N42" s="14">
        <v>60</v>
      </c>
      <c r="O42" s="14">
        <v>40</v>
      </c>
      <c r="P42" s="14">
        <v>30</v>
      </c>
      <c r="Q42" s="14">
        <v>80</v>
      </c>
      <c r="R42" s="14">
        <v>40</v>
      </c>
      <c r="S42" s="14">
        <v>80</v>
      </c>
      <c r="T42" s="14">
        <v>50</v>
      </c>
      <c r="U42" s="14">
        <v>20</v>
      </c>
    </row>
    <row r="43" spans="1:21" ht="15.6" customHeight="1" x14ac:dyDescent="0.2">
      <c r="A43" s="13" t="s">
        <v>140</v>
      </c>
      <c r="B43" s="14">
        <v>1240</v>
      </c>
      <c r="C43" s="14">
        <v>80</v>
      </c>
      <c r="D43" s="14">
        <v>120</v>
      </c>
      <c r="E43" s="14">
        <v>60</v>
      </c>
      <c r="F43" s="14">
        <v>110</v>
      </c>
      <c r="G43" s="14">
        <v>30</v>
      </c>
      <c r="H43" s="14">
        <v>70</v>
      </c>
      <c r="I43" s="14">
        <v>60</v>
      </c>
      <c r="J43" s="14">
        <v>80</v>
      </c>
      <c r="K43" s="14">
        <v>60</v>
      </c>
      <c r="L43" s="14">
        <v>60</v>
      </c>
      <c r="M43" s="14">
        <v>90</v>
      </c>
      <c r="N43" s="14">
        <v>70</v>
      </c>
      <c r="O43" s="14">
        <v>50</v>
      </c>
      <c r="P43" s="14">
        <v>30</v>
      </c>
      <c r="Q43" s="14">
        <v>80</v>
      </c>
      <c r="R43" s="14">
        <v>50</v>
      </c>
      <c r="S43" s="14">
        <v>100</v>
      </c>
      <c r="T43" s="14">
        <v>50</v>
      </c>
      <c r="U43" s="14">
        <v>10</v>
      </c>
    </row>
    <row r="44" spans="1:21" ht="15.6" customHeight="1" x14ac:dyDescent="0.2">
      <c r="A44" s="13" t="s">
        <v>141</v>
      </c>
      <c r="B44" s="14">
        <v>1250</v>
      </c>
      <c r="C44" s="14">
        <v>80</v>
      </c>
      <c r="D44" s="14">
        <v>110</v>
      </c>
      <c r="E44" s="14">
        <v>60</v>
      </c>
      <c r="F44" s="14">
        <v>100</v>
      </c>
      <c r="G44" s="14">
        <v>30</v>
      </c>
      <c r="H44" s="14">
        <v>70</v>
      </c>
      <c r="I44" s="14">
        <v>70</v>
      </c>
      <c r="J44" s="14">
        <v>90</v>
      </c>
      <c r="K44" s="14">
        <v>60</v>
      </c>
      <c r="L44" s="14">
        <v>60</v>
      </c>
      <c r="M44" s="14">
        <v>100</v>
      </c>
      <c r="N44" s="14">
        <v>70</v>
      </c>
      <c r="O44" s="14">
        <v>40</v>
      </c>
      <c r="P44" s="14">
        <v>30</v>
      </c>
      <c r="Q44" s="14">
        <v>80</v>
      </c>
      <c r="R44" s="14">
        <v>50</v>
      </c>
      <c r="S44" s="14">
        <v>90</v>
      </c>
      <c r="T44" s="14">
        <v>50</v>
      </c>
      <c r="U44" s="14">
        <v>10</v>
      </c>
    </row>
    <row r="45" spans="1:21" ht="15.6" customHeight="1" x14ac:dyDescent="0.2">
      <c r="A45" s="13" t="s">
        <v>142</v>
      </c>
      <c r="B45" s="14">
        <v>1160</v>
      </c>
      <c r="C45" s="14">
        <v>70</v>
      </c>
      <c r="D45" s="14">
        <v>100</v>
      </c>
      <c r="E45" s="14">
        <v>60</v>
      </c>
      <c r="F45" s="14">
        <v>90</v>
      </c>
      <c r="G45" s="14">
        <v>20</v>
      </c>
      <c r="H45" s="14">
        <v>70</v>
      </c>
      <c r="I45" s="14">
        <v>60</v>
      </c>
      <c r="J45" s="14">
        <v>90</v>
      </c>
      <c r="K45" s="14">
        <v>50</v>
      </c>
      <c r="L45" s="14">
        <v>60</v>
      </c>
      <c r="M45" s="14">
        <v>100</v>
      </c>
      <c r="N45" s="14">
        <v>70</v>
      </c>
      <c r="O45" s="14">
        <v>40</v>
      </c>
      <c r="P45" s="14">
        <v>30</v>
      </c>
      <c r="Q45" s="14">
        <v>60</v>
      </c>
      <c r="R45" s="14">
        <v>40</v>
      </c>
      <c r="S45" s="14">
        <v>90</v>
      </c>
      <c r="T45" s="14">
        <v>50</v>
      </c>
      <c r="U45" s="14">
        <v>10</v>
      </c>
    </row>
    <row r="46" spans="1:21" ht="15.6" customHeight="1" x14ac:dyDescent="0.2">
      <c r="A46" s="13" t="s">
        <v>143</v>
      </c>
      <c r="B46" s="14">
        <v>1100</v>
      </c>
      <c r="C46" s="14">
        <v>60</v>
      </c>
      <c r="D46" s="14">
        <v>90</v>
      </c>
      <c r="E46" s="14">
        <v>60</v>
      </c>
      <c r="F46" s="14">
        <v>90</v>
      </c>
      <c r="G46" s="14">
        <v>20</v>
      </c>
      <c r="H46" s="14">
        <v>70</v>
      </c>
      <c r="I46" s="14">
        <v>50</v>
      </c>
      <c r="J46" s="14">
        <v>90</v>
      </c>
      <c r="K46" s="14">
        <v>50</v>
      </c>
      <c r="L46" s="14">
        <v>60</v>
      </c>
      <c r="M46" s="14">
        <v>90</v>
      </c>
      <c r="N46" s="14">
        <v>60</v>
      </c>
      <c r="O46" s="14">
        <v>40</v>
      </c>
      <c r="P46" s="14">
        <v>30</v>
      </c>
      <c r="Q46" s="14">
        <v>60</v>
      </c>
      <c r="R46" s="14">
        <v>50</v>
      </c>
      <c r="S46" s="14">
        <v>80</v>
      </c>
      <c r="T46" s="14">
        <v>60</v>
      </c>
      <c r="U46" s="14">
        <v>10</v>
      </c>
    </row>
    <row r="47" spans="1:21" ht="15.6" customHeight="1" x14ac:dyDescent="0.2">
      <c r="A47" s="13" t="s">
        <v>144</v>
      </c>
      <c r="B47" s="14">
        <v>1110</v>
      </c>
      <c r="C47" s="14">
        <v>70</v>
      </c>
      <c r="D47" s="14">
        <v>100</v>
      </c>
      <c r="E47" s="14">
        <v>60</v>
      </c>
      <c r="F47" s="14">
        <v>90</v>
      </c>
      <c r="G47" s="14">
        <v>20</v>
      </c>
      <c r="H47" s="14">
        <v>70</v>
      </c>
      <c r="I47" s="14">
        <v>50</v>
      </c>
      <c r="J47" s="14">
        <v>90</v>
      </c>
      <c r="K47" s="14">
        <v>60</v>
      </c>
      <c r="L47" s="14">
        <v>50</v>
      </c>
      <c r="M47" s="14">
        <v>90</v>
      </c>
      <c r="N47" s="14">
        <v>60</v>
      </c>
      <c r="O47" s="14">
        <v>40</v>
      </c>
      <c r="P47" s="14">
        <v>30</v>
      </c>
      <c r="Q47" s="14">
        <v>70</v>
      </c>
      <c r="R47" s="14">
        <v>50</v>
      </c>
      <c r="S47" s="14">
        <v>80</v>
      </c>
      <c r="T47" s="14">
        <v>50</v>
      </c>
      <c r="U47" s="14">
        <v>10</v>
      </c>
    </row>
    <row r="48" spans="1:21" ht="15.6" customHeight="1" x14ac:dyDescent="0.2">
      <c r="A48" s="13" t="s">
        <v>145</v>
      </c>
      <c r="B48" s="14">
        <v>1110</v>
      </c>
      <c r="C48" s="14">
        <v>70</v>
      </c>
      <c r="D48" s="14">
        <v>100</v>
      </c>
      <c r="E48" s="14">
        <v>60</v>
      </c>
      <c r="F48" s="14">
        <v>90</v>
      </c>
      <c r="G48" s="14">
        <v>20</v>
      </c>
      <c r="H48" s="14">
        <v>70</v>
      </c>
      <c r="I48" s="14">
        <v>50</v>
      </c>
      <c r="J48" s="14">
        <v>90</v>
      </c>
      <c r="K48" s="14">
        <v>60</v>
      </c>
      <c r="L48" s="14">
        <v>60</v>
      </c>
      <c r="M48" s="14">
        <v>100</v>
      </c>
      <c r="N48" s="14">
        <v>50</v>
      </c>
      <c r="O48" s="14">
        <v>40</v>
      </c>
      <c r="P48" s="14">
        <v>30</v>
      </c>
      <c r="Q48" s="14">
        <v>70</v>
      </c>
      <c r="R48" s="14">
        <v>50</v>
      </c>
      <c r="S48" s="14">
        <v>70</v>
      </c>
      <c r="T48" s="14">
        <v>60</v>
      </c>
      <c r="U48" s="14">
        <v>10</v>
      </c>
    </row>
    <row r="49" spans="1:21" ht="15.6" customHeight="1" x14ac:dyDescent="0.2">
      <c r="A49" s="13" t="s">
        <v>146</v>
      </c>
      <c r="B49" s="14">
        <v>1110</v>
      </c>
      <c r="C49" s="14">
        <v>70</v>
      </c>
      <c r="D49" s="14">
        <v>100</v>
      </c>
      <c r="E49" s="14">
        <v>60</v>
      </c>
      <c r="F49" s="14">
        <v>90</v>
      </c>
      <c r="G49" s="14">
        <v>20</v>
      </c>
      <c r="H49" s="14">
        <v>70</v>
      </c>
      <c r="I49" s="14">
        <v>50</v>
      </c>
      <c r="J49" s="14">
        <v>90</v>
      </c>
      <c r="K49" s="14">
        <v>50</v>
      </c>
      <c r="L49" s="14">
        <v>60</v>
      </c>
      <c r="M49" s="14">
        <v>90</v>
      </c>
      <c r="N49" s="14">
        <v>70</v>
      </c>
      <c r="O49" s="14">
        <v>40</v>
      </c>
      <c r="P49" s="14">
        <v>20</v>
      </c>
      <c r="Q49" s="14">
        <v>60</v>
      </c>
      <c r="R49" s="14">
        <v>50</v>
      </c>
      <c r="S49" s="14">
        <v>70</v>
      </c>
      <c r="T49" s="14">
        <v>50</v>
      </c>
      <c r="U49" s="14">
        <v>0</v>
      </c>
    </row>
    <row r="50" spans="1:21" ht="15.6" customHeight="1" x14ac:dyDescent="0.2">
      <c r="A50" s="13" t="s">
        <v>147</v>
      </c>
      <c r="B50" s="14">
        <v>1070</v>
      </c>
      <c r="C50" s="14">
        <v>70</v>
      </c>
      <c r="D50" s="14">
        <v>100</v>
      </c>
      <c r="E50" s="14">
        <v>60</v>
      </c>
      <c r="F50" s="14">
        <v>90</v>
      </c>
      <c r="G50" s="14">
        <v>20</v>
      </c>
      <c r="H50" s="14">
        <v>70</v>
      </c>
      <c r="I50" s="14">
        <v>50</v>
      </c>
      <c r="J50" s="14">
        <v>90</v>
      </c>
      <c r="K50" s="14">
        <v>40</v>
      </c>
      <c r="L50" s="14">
        <v>50</v>
      </c>
      <c r="M50" s="14">
        <v>80</v>
      </c>
      <c r="N50" s="14">
        <v>60</v>
      </c>
      <c r="O50" s="14">
        <v>40</v>
      </c>
      <c r="P50" s="14">
        <v>30</v>
      </c>
      <c r="Q50" s="14">
        <v>60</v>
      </c>
      <c r="R50" s="14">
        <v>50</v>
      </c>
      <c r="S50" s="14">
        <v>70</v>
      </c>
      <c r="T50" s="14">
        <v>50</v>
      </c>
      <c r="U50" s="14">
        <v>10</v>
      </c>
    </row>
    <row r="51" spans="1:21" ht="15.6" customHeight="1" x14ac:dyDescent="0.2">
      <c r="A51" s="13" t="s">
        <v>148</v>
      </c>
      <c r="B51" s="14">
        <v>1140</v>
      </c>
      <c r="C51" s="14">
        <v>70</v>
      </c>
      <c r="D51" s="14">
        <v>110</v>
      </c>
      <c r="E51" s="14">
        <v>60</v>
      </c>
      <c r="F51" s="14">
        <v>90</v>
      </c>
      <c r="G51" s="14">
        <v>20</v>
      </c>
      <c r="H51" s="14">
        <v>70</v>
      </c>
      <c r="I51" s="14">
        <v>50</v>
      </c>
      <c r="J51" s="14">
        <v>90</v>
      </c>
      <c r="K51" s="14">
        <v>40</v>
      </c>
      <c r="L51" s="14">
        <v>50</v>
      </c>
      <c r="M51" s="14">
        <v>90</v>
      </c>
      <c r="N51" s="14">
        <v>60</v>
      </c>
      <c r="O51" s="14">
        <v>40</v>
      </c>
      <c r="P51" s="14">
        <v>30</v>
      </c>
      <c r="Q51" s="14">
        <v>70</v>
      </c>
      <c r="R51" s="14">
        <v>50</v>
      </c>
      <c r="S51" s="14">
        <v>70</v>
      </c>
      <c r="T51" s="14">
        <v>50</v>
      </c>
      <c r="U51" s="14">
        <v>10</v>
      </c>
    </row>
    <row r="52" spans="1:21" ht="15.6" customHeight="1" x14ac:dyDescent="0.2">
      <c r="A52" s="13" t="s">
        <v>149</v>
      </c>
      <c r="B52" s="14">
        <v>1150</v>
      </c>
      <c r="C52" s="14">
        <v>80</v>
      </c>
      <c r="D52" s="14">
        <v>120</v>
      </c>
      <c r="E52" s="14">
        <v>60</v>
      </c>
      <c r="F52" s="14">
        <v>100</v>
      </c>
      <c r="G52" s="14">
        <v>20</v>
      </c>
      <c r="H52" s="14">
        <v>70</v>
      </c>
      <c r="I52" s="14">
        <v>50</v>
      </c>
      <c r="J52" s="14">
        <v>100</v>
      </c>
      <c r="K52" s="14">
        <v>40</v>
      </c>
      <c r="L52" s="14">
        <v>60</v>
      </c>
      <c r="M52" s="14">
        <v>100</v>
      </c>
      <c r="N52" s="14">
        <v>60</v>
      </c>
      <c r="O52" s="14">
        <v>40</v>
      </c>
      <c r="P52" s="14">
        <v>30</v>
      </c>
      <c r="Q52" s="14">
        <v>70</v>
      </c>
      <c r="R52" s="14">
        <v>50</v>
      </c>
      <c r="S52" s="14">
        <v>80</v>
      </c>
      <c r="T52" s="14">
        <v>50</v>
      </c>
      <c r="U52" s="14">
        <v>10</v>
      </c>
    </row>
    <row r="53" spans="1:21" ht="15.6" customHeight="1" x14ac:dyDescent="0.2">
      <c r="A53" s="13" t="s">
        <v>150</v>
      </c>
      <c r="B53" s="14">
        <v>1130</v>
      </c>
      <c r="C53" s="14">
        <v>70</v>
      </c>
      <c r="D53" s="14">
        <v>110</v>
      </c>
      <c r="E53" s="14">
        <v>50</v>
      </c>
      <c r="F53" s="14">
        <v>100</v>
      </c>
      <c r="G53" s="14">
        <v>20</v>
      </c>
      <c r="H53" s="14">
        <v>70</v>
      </c>
      <c r="I53" s="14">
        <v>40</v>
      </c>
      <c r="J53" s="14">
        <v>100</v>
      </c>
      <c r="K53" s="14">
        <v>40</v>
      </c>
      <c r="L53" s="14">
        <v>50</v>
      </c>
      <c r="M53" s="14">
        <v>100</v>
      </c>
      <c r="N53" s="14">
        <v>60</v>
      </c>
      <c r="O53" s="14">
        <v>40</v>
      </c>
      <c r="P53" s="14">
        <v>30</v>
      </c>
      <c r="Q53" s="14">
        <v>60</v>
      </c>
      <c r="R53" s="14">
        <v>60</v>
      </c>
      <c r="S53" s="14">
        <v>80</v>
      </c>
      <c r="T53" s="14">
        <v>50</v>
      </c>
      <c r="U53" s="14">
        <v>20</v>
      </c>
    </row>
    <row r="54" spans="1:21" ht="15.6" customHeight="1" x14ac:dyDescent="0.2">
      <c r="A54" s="13" t="s">
        <v>151</v>
      </c>
      <c r="B54" s="14">
        <v>1150</v>
      </c>
      <c r="C54" s="14">
        <v>70</v>
      </c>
      <c r="D54" s="14">
        <v>120</v>
      </c>
      <c r="E54" s="14">
        <v>60</v>
      </c>
      <c r="F54" s="14">
        <v>100</v>
      </c>
      <c r="G54" s="14">
        <v>20</v>
      </c>
      <c r="H54" s="14">
        <v>70</v>
      </c>
      <c r="I54" s="14">
        <v>40</v>
      </c>
      <c r="J54" s="14">
        <v>100</v>
      </c>
      <c r="K54" s="14">
        <v>40</v>
      </c>
      <c r="L54" s="14">
        <v>60</v>
      </c>
      <c r="M54" s="14">
        <v>100</v>
      </c>
      <c r="N54" s="14">
        <v>60</v>
      </c>
      <c r="O54" s="14">
        <v>40</v>
      </c>
      <c r="P54" s="14">
        <v>20</v>
      </c>
      <c r="Q54" s="14">
        <v>70</v>
      </c>
      <c r="R54" s="14">
        <v>60</v>
      </c>
      <c r="S54" s="14">
        <v>70</v>
      </c>
      <c r="T54" s="14">
        <v>40</v>
      </c>
      <c r="U54" s="14">
        <v>10</v>
      </c>
    </row>
    <row r="55" spans="1:21" ht="15.6" customHeight="1" x14ac:dyDescent="0.2">
      <c r="A55" s="13" t="s">
        <v>152</v>
      </c>
      <c r="B55" s="14">
        <v>1120</v>
      </c>
      <c r="C55" s="14">
        <v>70</v>
      </c>
      <c r="D55" s="14">
        <v>120</v>
      </c>
      <c r="E55" s="14">
        <v>60</v>
      </c>
      <c r="F55" s="14">
        <v>100</v>
      </c>
      <c r="G55" s="14">
        <v>20</v>
      </c>
      <c r="H55" s="14">
        <v>60</v>
      </c>
      <c r="I55" s="14">
        <v>40</v>
      </c>
      <c r="J55" s="14">
        <v>100</v>
      </c>
      <c r="K55" s="14">
        <v>40</v>
      </c>
      <c r="L55" s="14">
        <v>50</v>
      </c>
      <c r="M55" s="14">
        <v>100</v>
      </c>
      <c r="N55" s="14">
        <v>50</v>
      </c>
      <c r="O55" s="14">
        <v>40</v>
      </c>
      <c r="P55" s="14">
        <v>30</v>
      </c>
      <c r="Q55" s="14">
        <v>70</v>
      </c>
      <c r="R55" s="14">
        <v>60</v>
      </c>
      <c r="S55" s="14">
        <v>70</v>
      </c>
      <c r="T55" s="14">
        <v>40</v>
      </c>
      <c r="U55" s="14">
        <v>10</v>
      </c>
    </row>
    <row r="56" spans="1:21" ht="15.6" customHeight="1" x14ac:dyDescent="0.2">
      <c r="A56" s="13" t="s">
        <v>153</v>
      </c>
      <c r="B56" s="14">
        <v>1050</v>
      </c>
      <c r="C56" s="14">
        <v>60</v>
      </c>
      <c r="D56" s="14">
        <v>100</v>
      </c>
      <c r="E56" s="14">
        <v>60</v>
      </c>
      <c r="F56" s="14">
        <v>100</v>
      </c>
      <c r="G56" s="14">
        <v>20</v>
      </c>
      <c r="H56" s="14">
        <v>60</v>
      </c>
      <c r="I56" s="14">
        <v>40</v>
      </c>
      <c r="J56" s="14">
        <v>90</v>
      </c>
      <c r="K56" s="14">
        <v>40</v>
      </c>
      <c r="L56" s="14">
        <v>40</v>
      </c>
      <c r="M56" s="14">
        <v>90</v>
      </c>
      <c r="N56" s="14">
        <v>50</v>
      </c>
      <c r="O56" s="14">
        <v>40</v>
      </c>
      <c r="P56" s="14">
        <v>30</v>
      </c>
      <c r="Q56" s="14">
        <v>70</v>
      </c>
      <c r="R56" s="14">
        <v>60</v>
      </c>
      <c r="S56" s="14">
        <v>70</v>
      </c>
      <c r="T56" s="14">
        <v>40</v>
      </c>
      <c r="U56" s="14">
        <v>20</v>
      </c>
    </row>
    <row r="57" spans="1:21" ht="15.6" customHeight="1" x14ac:dyDescent="0.2">
      <c r="A57" s="13" t="s">
        <v>154</v>
      </c>
      <c r="B57" s="14">
        <v>960</v>
      </c>
      <c r="C57" s="14">
        <v>60</v>
      </c>
      <c r="D57" s="14">
        <v>90</v>
      </c>
      <c r="E57" s="14">
        <v>50</v>
      </c>
      <c r="F57" s="14">
        <v>90</v>
      </c>
      <c r="G57" s="14">
        <v>20</v>
      </c>
      <c r="H57" s="14">
        <v>50</v>
      </c>
      <c r="I57" s="14">
        <v>30</v>
      </c>
      <c r="J57" s="14">
        <v>70</v>
      </c>
      <c r="K57" s="14">
        <v>40</v>
      </c>
      <c r="L57" s="14">
        <v>30</v>
      </c>
      <c r="M57" s="14">
        <v>90</v>
      </c>
      <c r="N57" s="14">
        <v>40</v>
      </c>
      <c r="O57" s="14">
        <v>30</v>
      </c>
      <c r="P57" s="14">
        <v>20</v>
      </c>
      <c r="Q57" s="14">
        <v>60</v>
      </c>
      <c r="R57" s="14">
        <v>60</v>
      </c>
      <c r="S57" s="14">
        <v>70</v>
      </c>
      <c r="T57" s="14">
        <v>40</v>
      </c>
      <c r="U57" s="14">
        <v>10</v>
      </c>
    </row>
    <row r="58" spans="1:21" ht="15.6" customHeight="1" x14ac:dyDescent="0.2">
      <c r="A58" s="13" t="s">
        <v>155</v>
      </c>
      <c r="B58" s="14">
        <v>950</v>
      </c>
      <c r="C58" s="14">
        <v>60</v>
      </c>
      <c r="D58" s="14">
        <v>90</v>
      </c>
      <c r="E58" s="14">
        <v>50</v>
      </c>
      <c r="F58" s="14">
        <v>90</v>
      </c>
      <c r="G58" s="14">
        <v>20</v>
      </c>
      <c r="H58" s="14">
        <v>50</v>
      </c>
      <c r="I58" s="14">
        <v>30</v>
      </c>
      <c r="J58" s="14">
        <v>80</v>
      </c>
      <c r="K58" s="14">
        <v>40</v>
      </c>
      <c r="L58" s="14">
        <v>30</v>
      </c>
      <c r="M58" s="14">
        <v>90</v>
      </c>
      <c r="N58" s="14">
        <v>40</v>
      </c>
      <c r="O58" s="14">
        <v>30</v>
      </c>
      <c r="P58" s="14">
        <v>20</v>
      </c>
      <c r="Q58" s="14">
        <v>60</v>
      </c>
      <c r="R58" s="14">
        <v>50</v>
      </c>
      <c r="S58" s="14">
        <v>60</v>
      </c>
      <c r="T58" s="14">
        <v>40</v>
      </c>
      <c r="U58" s="14">
        <v>10</v>
      </c>
    </row>
    <row r="59" spans="1:21" ht="15.6" customHeight="1" x14ac:dyDescent="0.2">
      <c r="A59" s="13" t="s">
        <v>156</v>
      </c>
      <c r="B59" s="14">
        <v>940</v>
      </c>
      <c r="C59" s="14">
        <v>60</v>
      </c>
      <c r="D59" s="14">
        <v>100</v>
      </c>
      <c r="E59" s="14">
        <v>50</v>
      </c>
      <c r="F59" s="14">
        <v>90</v>
      </c>
      <c r="G59" s="14">
        <v>20</v>
      </c>
      <c r="H59" s="14">
        <v>50</v>
      </c>
      <c r="I59" s="14">
        <v>30</v>
      </c>
      <c r="J59" s="14">
        <v>80</v>
      </c>
      <c r="K59" s="14">
        <v>40</v>
      </c>
      <c r="L59" s="14">
        <v>30</v>
      </c>
      <c r="M59" s="14">
        <v>90</v>
      </c>
      <c r="N59" s="14">
        <v>40</v>
      </c>
      <c r="O59" s="14">
        <v>30</v>
      </c>
      <c r="P59" s="14">
        <v>20</v>
      </c>
      <c r="Q59" s="14">
        <v>60</v>
      </c>
      <c r="R59" s="14">
        <v>60</v>
      </c>
      <c r="S59" s="14">
        <v>60</v>
      </c>
      <c r="T59" s="14">
        <v>40</v>
      </c>
      <c r="U59" s="14">
        <v>10</v>
      </c>
    </row>
    <row r="60" spans="1:21" ht="15.6" customHeight="1" x14ac:dyDescent="0.2">
      <c r="A60" s="13" t="s">
        <v>157</v>
      </c>
      <c r="B60" s="14">
        <v>960</v>
      </c>
      <c r="C60" s="14">
        <v>60</v>
      </c>
      <c r="D60" s="14">
        <v>100</v>
      </c>
      <c r="E60" s="14">
        <v>50</v>
      </c>
      <c r="F60" s="14">
        <v>90</v>
      </c>
      <c r="G60" s="14">
        <v>20</v>
      </c>
      <c r="H60" s="14">
        <v>50</v>
      </c>
      <c r="I60" s="14">
        <v>30</v>
      </c>
      <c r="J60" s="14">
        <v>80</v>
      </c>
      <c r="K60" s="14">
        <v>40</v>
      </c>
      <c r="L60" s="14">
        <v>30</v>
      </c>
      <c r="M60" s="14">
        <v>90</v>
      </c>
      <c r="N60" s="14">
        <v>40</v>
      </c>
      <c r="O60" s="14">
        <v>30</v>
      </c>
      <c r="P60" s="14">
        <v>20</v>
      </c>
      <c r="Q60" s="14">
        <v>60</v>
      </c>
      <c r="R60" s="14">
        <v>50</v>
      </c>
      <c r="S60" s="14">
        <v>60</v>
      </c>
      <c r="T60" s="14">
        <v>40</v>
      </c>
      <c r="U60" s="14">
        <v>10</v>
      </c>
    </row>
    <row r="61" spans="1:21" ht="15.6" customHeight="1" x14ac:dyDescent="0.2">
      <c r="A61" s="13" t="s">
        <v>158</v>
      </c>
      <c r="B61" s="14">
        <v>990</v>
      </c>
      <c r="C61" s="14">
        <v>60</v>
      </c>
      <c r="D61" s="14">
        <v>110</v>
      </c>
      <c r="E61" s="14">
        <v>60</v>
      </c>
      <c r="F61" s="14">
        <v>100</v>
      </c>
      <c r="G61" s="14">
        <v>20</v>
      </c>
      <c r="H61" s="14">
        <v>60</v>
      </c>
      <c r="I61" s="14">
        <v>30</v>
      </c>
      <c r="J61" s="14">
        <v>80</v>
      </c>
      <c r="K61" s="14">
        <v>40</v>
      </c>
      <c r="L61" s="14">
        <v>30</v>
      </c>
      <c r="M61" s="14">
        <v>80</v>
      </c>
      <c r="N61" s="14">
        <v>50</v>
      </c>
      <c r="O61" s="14">
        <v>30</v>
      </c>
      <c r="P61" s="14">
        <v>30</v>
      </c>
      <c r="Q61" s="14">
        <v>60</v>
      </c>
      <c r="R61" s="14">
        <v>50</v>
      </c>
      <c r="S61" s="14">
        <v>70</v>
      </c>
      <c r="T61" s="14">
        <v>40</v>
      </c>
      <c r="U61" s="14">
        <v>10</v>
      </c>
    </row>
    <row r="62" spans="1:21" ht="15.6" customHeight="1" x14ac:dyDescent="0.2">
      <c r="A62" s="13" t="s">
        <v>159</v>
      </c>
      <c r="B62" s="14">
        <v>970</v>
      </c>
      <c r="C62" s="14">
        <v>70</v>
      </c>
      <c r="D62" s="14">
        <v>100</v>
      </c>
      <c r="E62" s="14">
        <v>50</v>
      </c>
      <c r="F62" s="14">
        <v>90</v>
      </c>
      <c r="G62" s="14">
        <v>20</v>
      </c>
      <c r="H62" s="14">
        <v>50</v>
      </c>
      <c r="I62" s="14">
        <v>40</v>
      </c>
      <c r="J62" s="14">
        <v>80</v>
      </c>
      <c r="K62" s="14">
        <v>40</v>
      </c>
      <c r="L62" s="14">
        <v>30</v>
      </c>
      <c r="M62" s="14">
        <v>90</v>
      </c>
      <c r="N62" s="14">
        <v>50</v>
      </c>
      <c r="O62" s="14">
        <v>30</v>
      </c>
      <c r="P62" s="14">
        <v>30</v>
      </c>
      <c r="Q62" s="14">
        <v>60</v>
      </c>
      <c r="R62" s="14">
        <v>60</v>
      </c>
      <c r="S62" s="14">
        <v>60</v>
      </c>
      <c r="T62" s="14">
        <v>40</v>
      </c>
      <c r="U62" s="14">
        <v>10</v>
      </c>
    </row>
    <row r="63" spans="1:21" ht="15.6" customHeight="1" x14ac:dyDescent="0.2">
      <c r="A63" s="13" t="s">
        <v>160</v>
      </c>
      <c r="B63" s="14">
        <v>1950</v>
      </c>
      <c r="C63" s="14">
        <v>110</v>
      </c>
      <c r="D63" s="14">
        <v>180</v>
      </c>
      <c r="E63" s="14">
        <v>90</v>
      </c>
      <c r="F63" s="14">
        <v>190</v>
      </c>
      <c r="G63" s="14">
        <v>50</v>
      </c>
      <c r="H63" s="14">
        <v>110</v>
      </c>
      <c r="I63" s="14">
        <v>90</v>
      </c>
      <c r="J63" s="14">
        <v>170</v>
      </c>
      <c r="K63" s="14">
        <v>80</v>
      </c>
      <c r="L63" s="14">
        <v>70</v>
      </c>
      <c r="M63" s="14">
        <v>160</v>
      </c>
      <c r="N63" s="14">
        <v>90</v>
      </c>
      <c r="O63" s="14">
        <v>60</v>
      </c>
      <c r="P63" s="14">
        <v>60</v>
      </c>
      <c r="Q63" s="14">
        <v>100</v>
      </c>
      <c r="R63" s="14">
        <v>90</v>
      </c>
      <c r="S63" s="14">
        <v>140</v>
      </c>
      <c r="T63" s="14">
        <v>100</v>
      </c>
      <c r="U63" s="14">
        <v>10</v>
      </c>
    </row>
    <row r="64" spans="1:21" ht="15.6" customHeight="1" x14ac:dyDescent="0.2">
      <c r="A64" s="13" t="s">
        <v>59</v>
      </c>
      <c r="B64" s="14">
        <v>2140</v>
      </c>
      <c r="C64" s="14">
        <v>120</v>
      </c>
      <c r="D64" s="14">
        <v>190</v>
      </c>
      <c r="E64" s="14">
        <v>100</v>
      </c>
      <c r="F64" s="14">
        <v>210</v>
      </c>
      <c r="G64" s="14">
        <v>50</v>
      </c>
      <c r="H64" s="14">
        <v>120</v>
      </c>
      <c r="I64" s="14">
        <v>110</v>
      </c>
      <c r="J64" s="14">
        <v>180</v>
      </c>
      <c r="K64" s="14">
        <v>90</v>
      </c>
      <c r="L64" s="14">
        <v>80</v>
      </c>
      <c r="M64" s="14">
        <v>180</v>
      </c>
      <c r="N64" s="14">
        <v>120</v>
      </c>
      <c r="O64" s="14">
        <v>60</v>
      </c>
      <c r="P64" s="14">
        <v>70</v>
      </c>
      <c r="Q64" s="14">
        <v>110</v>
      </c>
      <c r="R64" s="14">
        <v>100</v>
      </c>
      <c r="S64" s="14">
        <v>150</v>
      </c>
      <c r="T64" s="14">
        <v>110</v>
      </c>
      <c r="U64" s="14">
        <v>10</v>
      </c>
    </row>
    <row r="65" spans="2:21" ht="15" x14ac:dyDescent="0.2">
      <c r="B65" s="14"/>
      <c r="C65" s="14"/>
      <c r="D65" s="14"/>
      <c r="E65" s="14"/>
      <c r="F65" s="14"/>
      <c r="G65" s="14"/>
      <c r="H65" s="14"/>
      <c r="I65" s="14"/>
      <c r="J65" s="14"/>
      <c r="K65" s="14"/>
      <c r="L65" s="14"/>
      <c r="M65" s="14"/>
      <c r="N65" s="14"/>
      <c r="O65" s="14"/>
      <c r="P65" s="14"/>
      <c r="Q65" s="14"/>
      <c r="R65" s="14"/>
      <c r="S65" s="14"/>
      <c r="T65" s="14"/>
      <c r="U65" s="14"/>
    </row>
  </sheetData>
  <pageMargins left="0.7" right="0.7" top="0.75" bottom="0.75" header="0.3" footer="0.3"/>
  <pageSetup paperSize="9" orientation="portrait" horizontalDpi="300" verticalDpi="300"/>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72"/>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8" width="22.7109375" customWidth="1"/>
  </cols>
  <sheetData>
    <row r="1" spans="1:9" ht="15.6" customHeight="1" x14ac:dyDescent="0.25">
      <c r="A1" s="10" t="s">
        <v>398</v>
      </c>
      <c r="I1" s="2" t="str">
        <f>HYPERLINK("#'Contents'!A1", "Contents")</f>
        <v>Contents</v>
      </c>
    </row>
    <row r="2" spans="1:9" ht="15.6" customHeight="1" x14ac:dyDescent="0.25">
      <c r="A2" s="10"/>
    </row>
    <row r="3" spans="1:9" ht="30.95" customHeight="1" x14ac:dyDescent="0.2">
      <c r="A3" s="12" t="s">
        <v>100</v>
      </c>
      <c r="B3" s="11" t="s">
        <v>389</v>
      </c>
      <c r="C3" s="11" t="s">
        <v>390</v>
      </c>
      <c r="D3" s="11" t="s">
        <v>391</v>
      </c>
    </row>
    <row r="4" spans="1:9" ht="15.6" customHeight="1" x14ac:dyDescent="0.2">
      <c r="A4" s="13" t="s">
        <v>101</v>
      </c>
      <c r="B4" s="14">
        <v>1190</v>
      </c>
      <c r="C4" s="14">
        <v>740</v>
      </c>
      <c r="D4" s="14">
        <v>460</v>
      </c>
    </row>
    <row r="5" spans="1:9" ht="15.6" customHeight="1" x14ac:dyDescent="0.2">
      <c r="A5" s="13" t="s">
        <v>102</v>
      </c>
      <c r="B5" s="14">
        <v>1200</v>
      </c>
      <c r="C5" s="14">
        <v>760</v>
      </c>
      <c r="D5" s="14">
        <v>440</v>
      </c>
    </row>
    <row r="6" spans="1:9" ht="15.6" customHeight="1" x14ac:dyDescent="0.2">
      <c r="A6" s="13" t="s">
        <v>103</v>
      </c>
      <c r="B6" s="14">
        <v>1200</v>
      </c>
      <c r="C6" s="14">
        <v>770</v>
      </c>
      <c r="D6" s="14">
        <v>430</v>
      </c>
    </row>
    <row r="7" spans="1:9" ht="15.6" customHeight="1" x14ac:dyDescent="0.2">
      <c r="A7" s="13" t="s">
        <v>104</v>
      </c>
      <c r="B7" s="14">
        <v>1140</v>
      </c>
      <c r="C7" s="14">
        <v>730</v>
      </c>
      <c r="D7" s="14">
        <v>410</v>
      </c>
    </row>
    <row r="8" spans="1:9" ht="15.6" customHeight="1" x14ac:dyDescent="0.2">
      <c r="A8" s="13" t="s">
        <v>105</v>
      </c>
      <c r="B8" s="14">
        <v>1140</v>
      </c>
      <c r="C8" s="14">
        <v>740</v>
      </c>
      <c r="D8" s="14">
        <v>400</v>
      </c>
    </row>
    <row r="9" spans="1:9" ht="15.6" customHeight="1" x14ac:dyDescent="0.2">
      <c r="A9" s="13" t="s">
        <v>106</v>
      </c>
      <c r="B9" s="14">
        <v>1150</v>
      </c>
      <c r="C9" s="14">
        <v>780</v>
      </c>
      <c r="D9" s="14">
        <v>370</v>
      </c>
    </row>
    <row r="10" spans="1:9" ht="15.6" customHeight="1" x14ac:dyDescent="0.2">
      <c r="A10" s="13" t="s">
        <v>107</v>
      </c>
      <c r="B10" s="14">
        <v>1060</v>
      </c>
      <c r="C10" s="14">
        <v>710</v>
      </c>
      <c r="D10" s="14">
        <v>350</v>
      </c>
    </row>
    <row r="11" spans="1:9" ht="15.6" customHeight="1" x14ac:dyDescent="0.2">
      <c r="A11" s="13" t="s">
        <v>108</v>
      </c>
      <c r="B11" s="14">
        <v>1030</v>
      </c>
      <c r="C11" s="14">
        <v>690</v>
      </c>
      <c r="D11" s="14">
        <v>340</v>
      </c>
    </row>
    <row r="12" spans="1:9" ht="15.6" customHeight="1" x14ac:dyDescent="0.2">
      <c r="A12" s="13" t="s">
        <v>109</v>
      </c>
      <c r="B12" s="14">
        <v>1010</v>
      </c>
      <c r="C12" s="14">
        <v>690</v>
      </c>
      <c r="D12" s="14">
        <v>320</v>
      </c>
    </row>
    <row r="13" spans="1:9" ht="15.6" customHeight="1" x14ac:dyDescent="0.2">
      <c r="A13" s="13" t="s">
        <v>110</v>
      </c>
      <c r="B13" s="14">
        <v>1070</v>
      </c>
      <c r="C13" s="14">
        <v>660</v>
      </c>
      <c r="D13" s="14">
        <v>410</v>
      </c>
    </row>
    <row r="14" spans="1:9" ht="15.6" customHeight="1" x14ac:dyDescent="0.2">
      <c r="A14" s="13" t="s">
        <v>111</v>
      </c>
      <c r="B14" s="14">
        <v>1510</v>
      </c>
      <c r="C14" s="14">
        <v>1100</v>
      </c>
      <c r="D14" s="14">
        <v>410</v>
      </c>
    </row>
    <row r="15" spans="1:9" ht="15.6" customHeight="1" x14ac:dyDescent="0.2">
      <c r="A15" s="13" t="s">
        <v>112</v>
      </c>
      <c r="B15" s="14">
        <v>1480</v>
      </c>
      <c r="C15" s="14">
        <v>1090</v>
      </c>
      <c r="D15" s="14">
        <v>390</v>
      </c>
    </row>
    <row r="16" spans="1:9" ht="15.6" customHeight="1" x14ac:dyDescent="0.2">
      <c r="A16" s="13" t="s">
        <v>113</v>
      </c>
      <c r="B16" s="14">
        <v>1460</v>
      </c>
      <c r="C16" s="14">
        <v>1100</v>
      </c>
      <c r="D16" s="14">
        <v>370</v>
      </c>
    </row>
    <row r="17" spans="1:4" ht="15.6" customHeight="1" x14ac:dyDescent="0.2">
      <c r="A17" s="13" t="s">
        <v>114</v>
      </c>
      <c r="B17" s="14">
        <v>1510</v>
      </c>
      <c r="C17" s="14">
        <v>1150</v>
      </c>
      <c r="D17" s="14">
        <v>360</v>
      </c>
    </row>
    <row r="18" spans="1:4" ht="15.6" customHeight="1" x14ac:dyDescent="0.2">
      <c r="A18" s="13" t="s">
        <v>115</v>
      </c>
      <c r="B18" s="14">
        <v>1510</v>
      </c>
      <c r="C18" s="14">
        <v>1170</v>
      </c>
      <c r="D18" s="14">
        <v>350</v>
      </c>
    </row>
    <row r="19" spans="1:4" ht="15.6" customHeight="1" x14ac:dyDescent="0.2">
      <c r="A19" s="13" t="s">
        <v>116</v>
      </c>
      <c r="B19" s="14">
        <v>1550</v>
      </c>
      <c r="C19" s="14">
        <v>1210</v>
      </c>
      <c r="D19" s="14">
        <v>340</v>
      </c>
    </row>
    <row r="20" spans="1:4" ht="15.6" customHeight="1" x14ac:dyDescent="0.2">
      <c r="A20" s="13" t="s">
        <v>117</v>
      </c>
      <c r="B20" s="14">
        <v>1460</v>
      </c>
      <c r="C20" s="14">
        <v>1140</v>
      </c>
      <c r="D20" s="14">
        <v>320</v>
      </c>
    </row>
    <row r="21" spans="1:4" ht="15.6" customHeight="1" x14ac:dyDescent="0.2">
      <c r="A21" s="13" t="s">
        <v>118</v>
      </c>
      <c r="B21" s="14">
        <v>1580</v>
      </c>
      <c r="C21" s="14">
        <v>1270</v>
      </c>
      <c r="D21" s="14">
        <v>310</v>
      </c>
    </row>
    <row r="22" spans="1:4" ht="15.6" customHeight="1" x14ac:dyDescent="0.2">
      <c r="A22" s="13" t="s">
        <v>119</v>
      </c>
      <c r="B22" s="14">
        <v>1520</v>
      </c>
      <c r="C22" s="14">
        <v>1220</v>
      </c>
      <c r="D22" s="14">
        <v>300</v>
      </c>
    </row>
    <row r="23" spans="1:4" ht="15.6" customHeight="1" x14ac:dyDescent="0.2">
      <c r="A23" s="13" t="s">
        <v>120</v>
      </c>
      <c r="B23" s="14">
        <v>1440</v>
      </c>
      <c r="C23" s="14">
        <v>1150</v>
      </c>
      <c r="D23" s="14">
        <v>290</v>
      </c>
    </row>
    <row r="24" spans="1:4" ht="15.6" customHeight="1" x14ac:dyDescent="0.2">
      <c r="A24" s="13" t="s">
        <v>121</v>
      </c>
      <c r="B24" s="14">
        <v>1120</v>
      </c>
      <c r="C24" s="14">
        <v>840</v>
      </c>
      <c r="D24" s="14">
        <v>280</v>
      </c>
    </row>
    <row r="25" spans="1:4" ht="15.6" customHeight="1" x14ac:dyDescent="0.2">
      <c r="A25" s="13" t="s">
        <v>122</v>
      </c>
      <c r="B25" s="14">
        <v>1110</v>
      </c>
      <c r="C25" s="14">
        <v>840</v>
      </c>
      <c r="D25" s="14">
        <v>270</v>
      </c>
    </row>
    <row r="26" spans="1:4" ht="15.6" customHeight="1" x14ac:dyDescent="0.2">
      <c r="A26" s="13" t="s">
        <v>123</v>
      </c>
      <c r="B26" s="14">
        <v>1080</v>
      </c>
      <c r="C26" s="14">
        <v>820</v>
      </c>
      <c r="D26" s="14">
        <v>260</v>
      </c>
    </row>
    <row r="27" spans="1:4" ht="15.6" customHeight="1" x14ac:dyDescent="0.2">
      <c r="A27" s="13" t="s">
        <v>124</v>
      </c>
      <c r="B27" s="14">
        <v>1030</v>
      </c>
      <c r="C27" s="14">
        <v>810</v>
      </c>
      <c r="D27" s="14">
        <v>220</v>
      </c>
    </row>
    <row r="28" spans="1:4" ht="15.6" customHeight="1" x14ac:dyDescent="0.2">
      <c r="A28" s="13" t="s">
        <v>125</v>
      </c>
      <c r="B28" s="14">
        <v>1070</v>
      </c>
      <c r="C28" s="14">
        <v>850</v>
      </c>
      <c r="D28" s="14">
        <v>220</v>
      </c>
    </row>
    <row r="29" spans="1:4" ht="15.6" customHeight="1" x14ac:dyDescent="0.2">
      <c r="A29" s="13" t="s">
        <v>126</v>
      </c>
      <c r="B29" s="14">
        <v>1000</v>
      </c>
      <c r="C29" s="14">
        <v>790</v>
      </c>
      <c r="D29" s="14">
        <v>210</v>
      </c>
    </row>
    <row r="30" spans="1:4" ht="15.6" customHeight="1" x14ac:dyDescent="0.2">
      <c r="A30" s="13" t="s">
        <v>127</v>
      </c>
      <c r="B30" s="14">
        <v>970</v>
      </c>
      <c r="C30" s="14">
        <v>760</v>
      </c>
      <c r="D30" s="14">
        <v>200</v>
      </c>
    </row>
    <row r="31" spans="1:4" ht="15.6" customHeight="1" x14ac:dyDescent="0.2">
      <c r="A31" s="13" t="s">
        <v>128</v>
      </c>
      <c r="B31" s="14">
        <v>880</v>
      </c>
      <c r="C31" s="14">
        <v>680</v>
      </c>
      <c r="D31" s="14">
        <v>200</v>
      </c>
    </row>
    <row r="32" spans="1:4" ht="15.6" customHeight="1" x14ac:dyDescent="0.2">
      <c r="A32" s="13" t="s">
        <v>129</v>
      </c>
      <c r="B32" s="14">
        <v>950</v>
      </c>
      <c r="C32" s="14">
        <v>740</v>
      </c>
      <c r="D32" s="14">
        <v>210</v>
      </c>
    </row>
    <row r="33" spans="1:4" ht="15.6" customHeight="1" x14ac:dyDescent="0.2">
      <c r="A33" s="13" t="s">
        <v>130</v>
      </c>
      <c r="B33" s="14">
        <v>880</v>
      </c>
      <c r="C33" s="14">
        <v>700</v>
      </c>
      <c r="D33" s="14">
        <v>180</v>
      </c>
    </row>
    <row r="34" spans="1:4" ht="15.6" customHeight="1" x14ac:dyDescent="0.2">
      <c r="A34" s="13" t="s">
        <v>131</v>
      </c>
      <c r="B34" s="14">
        <v>850</v>
      </c>
      <c r="C34" s="14">
        <v>690</v>
      </c>
      <c r="D34" s="14">
        <v>170</v>
      </c>
    </row>
    <row r="35" spans="1:4" ht="15.6" customHeight="1" x14ac:dyDescent="0.2">
      <c r="A35" s="13" t="s">
        <v>132</v>
      </c>
      <c r="B35" s="14">
        <v>720</v>
      </c>
      <c r="C35" s="14">
        <v>570</v>
      </c>
      <c r="D35" s="14">
        <v>150</v>
      </c>
    </row>
    <row r="36" spans="1:4" ht="15.6" customHeight="1" x14ac:dyDescent="0.2">
      <c r="A36" s="13" t="s">
        <v>133</v>
      </c>
      <c r="B36" s="14">
        <v>790</v>
      </c>
      <c r="C36" s="14">
        <v>650</v>
      </c>
      <c r="D36" s="14">
        <v>140</v>
      </c>
    </row>
    <row r="37" spans="1:4" ht="15.6" customHeight="1" x14ac:dyDescent="0.2">
      <c r="A37" s="13" t="s">
        <v>134</v>
      </c>
      <c r="B37" s="14">
        <v>700</v>
      </c>
      <c r="C37" s="14">
        <v>550</v>
      </c>
      <c r="D37" s="14">
        <v>140</v>
      </c>
    </row>
    <row r="38" spans="1:4" ht="15.6" customHeight="1" x14ac:dyDescent="0.2">
      <c r="A38" s="13" t="s">
        <v>135</v>
      </c>
      <c r="B38" s="14">
        <v>690</v>
      </c>
      <c r="C38" s="14">
        <v>560</v>
      </c>
      <c r="D38" s="14">
        <v>140</v>
      </c>
    </row>
    <row r="39" spans="1:4" ht="15.6" customHeight="1" x14ac:dyDescent="0.2">
      <c r="A39" s="13" t="s">
        <v>136</v>
      </c>
      <c r="B39" s="14">
        <v>730</v>
      </c>
      <c r="C39" s="14">
        <v>610</v>
      </c>
      <c r="D39" s="14">
        <v>130</v>
      </c>
    </row>
    <row r="40" spans="1:4" ht="15.6" customHeight="1" x14ac:dyDescent="0.2">
      <c r="A40" s="13" t="s">
        <v>137</v>
      </c>
      <c r="B40" s="14">
        <v>700</v>
      </c>
      <c r="C40" s="14">
        <v>580</v>
      </c>
      <c r="D40" s="14">
        <v>120</v>
      </c>
    </row>
    <row r="41" spans="1:4" ht="15.6" customHeight="1" x14ac:dyDescent="0.2">
      <c r="A41" s="13" t="s">
        <v>138</v>
      </c>
      <c r="B41" s="14">
        <v>980</v>
      </c>
      <c r="C41" s="14">
        <v>850</v>
      </c>
      <c r="D41" s="14">
        <v>130</v>
      </c>
    </row>
    <row r="42" spans="1:4" ht="15.6" customHeight="1" x14ac:dyDescent="0.2">
      <c r="A42" s="13" t="s">
        <v>139</v>
      </c>
      <c r="B42" s="14">
        <v>1290</v>
      </c>
      <c r="C42" s="14">
        <v>1140</v>
      </c>
      <c r="D42" s="14">
        <v>150</v>
      </c>
    </row>
    <row r="43" spans="1:4" ht="15.6" customHeight="1" x14ac:dyDescent="0.2">
      <c r="A43" s="13" t="s">
        <v>140</v>
      </c>
      <c r="B43" s="14">
        <v>1370</v>
      </c>
      <c r="C43" s="14">
        <v>1230</v>
      </c>
      <c r="D43" s="14">
        <v>150</v>
      </c>
    </row>
    <row r="44" spans="1:4" ht="15.6" customHeight="1" x14ac:dyDescent="0.2">
      <c r="A44" s="13" t="s">
        <v>141</v>
      </c>
      <c r="B44" s="14">
        <v>1330</v>
      </c>
      <c r="C44" s="14">
        <v>1180</v>
      </c>
      <c r="D44" s="14">
        <v>140</v>
      </c>
    </row>
    <row r="45" spans="1:4" ht="15.6" customHeight="1" x14ac:dyDescent="0.2">
      <c r="A45" s="13" t="s">
        <v>142</v>
      </c>
      <c r="B45" s="14">
        <v>1460</v>
      </c>
      <c r="C45" s="14">
        <v>1340</v>
      </c>
      <c r="D45" s="14">
        <v>120</v>
      </c>
    </row>
    <row r="46" spans="1:4" ht="15.6" customHeight="1" x14ac:dyDescent="0.2">
      <c r="A46" s="13" t="s">
        <v>143</v>
      </c>
      <c r="B46" s="14">
        <v>1370</v>
      </c>
      <c r="C46" s="14">
        <v>1290</v>
      </c>
      <c r="D46" s="14">
        <v>90</v>
      </c>
    </row>
    <row r="47" spans="1:4" ht="15.6" customHeight="1" x14ac:dyDescent="0.2">
      <c r="A47" s="13" t="s">
        <v>144</v>
      </c>
      <c r="B47" s="14">
        <v>1280</v>
      </c>
      <c r="C47" s="14">
        <v>1220</v>
      </c>
      <c r="D47" s="14">
        <v>60</v>
      </c>
    </row>
    <row r="48" spans="1:4" ht="15.6" customHeight="1" x14ac:dyDescent="0.2">
      <c r="A48" s="13" t="s">
        <v>145</v>
      </c>
      <c r="B48" s="14">
        <v>1220</v>
      </c>
      <c r="C48" s="14">
        <v>1170</v>
      </c>
      <c r="D48" s="14">
        <v>50</v>
      </c>
    </row>
    <row r="49" spans="1:4" ht="15.6" customHeight="1" x14ac:dyDescent="0.2">
      <c r="A49" s="13" t="s">
        <v>146</v>
      </c>
      <c r="B49" s="14">
        <v>1270</v>
      </c>
      <c r="C49" s="14">
        <v>1230</v>
      </c>
      <c r="D49" s="14">
        <v>40</v>
      </c>
    </row>
    <row r="50" spans="1:4" ht="15.6" customHeight="1" x14ac:dyDescent="0.2">
      <c r="A50" s="13" t="s">
        <v>147</v>
      </c>
      <c r="B50" s="14">
        <v>1230</v>
      </c>
      <c r="C50" s="14">
        <v>1210</v>
      </c>
      <c r="D50" s="14">
        <v>20</v>
      </c>
    </row>
    <row r="51" spans="1:4" ht="15.6" customHeight="1" x14ac:dyDescent="0.2">
      <c r="A51" s="13" t="s">
        <v>148</v>
      </c>
      <c r="B51" s="14">
        <v>1170</v>
      </c>
      <c r="C51" s="14">
        <v>1170</v>
      </c>
      <c r="D51" s="14">
        <v>0</v>
      </c>
    </row>
    <row r="52" spans="1:4" ht="15.6" customHeight="1" x14ac:dyDescent="0.2">
      <c r="A52" s="13" t="s">
        <v>149</v>
      </c>
      <c r="B52" s="14">
        <v>1130</v>
      </c>
      <c r="C52" s="14">
        <v>1130</v>
      </c>
      <c r="D52" s="14">
        <v>0</v>
      </c>
    </row>
    <row r="53" spans="1:4" ht="15.6" customHeight="1" x14ac:dyDescent="0.2">
      <c r="A53" s="13" t="s">
        <v>150</v>
      </c>
      <c r="B53" s="14">
        <v>1260</v>
      </c>
      <c r="C53" s="14">
        <v>1260</v>
      </c>
      <c r="D53" s="14">
        <v>0</v>
      </c>
    </row>
    <row r="54" spans="1:4" ht="15.6" customHeight="1" x14ac:dyDescent="0.2">
      <c r="A54" s="13" t="s">
        <v>151</v>
      </c>
      <c r="B54" s="14">
        <v>1340</v>
      </c>
      <c r="C54" s="14">
        <v>1340</v>
      </c>
      <c r="D54" s="14">
        <v>0</v>
      </c>
    </row>
    <row r="55" spans="1:4" ht="15.6" customHeight="1" x14ac:dyDescent="0.2">
      <c r="A55" s="13" t="s">
        <v>152</v>
      </c>
      <c r="B55" s="14">
        <v>1380</v>
      </c>
      <c r="C55" s="14">
        <v>1380</v>
      </c>
      <c r="D55" s="14">
        <v>0</v>
      </c>
    </row>
    <row r="56" spans="1:4" ht="15.6" customHeight="1" x14ac:dyDescent="0.2">
      <c r="A56" s="13" t="s">
        <v>153</v>
      </c>
      <c r="B56" s="14">
        <v>1300</v>
      </c>
      <c r="C56" s="14">
        <v>1300</v>
      </c>
      <c r="D56" s="14">
        <v>0</v>
      </c>
    </row>
    <row r="57" spans="1:4" ht="15.6" customHeight="1" x14ac:dyDescent="0.2">
      <c r="A57" s="13" t="s">
        <v>154</v>
      </c>
      <c r="B57" s="14">
        <v>1280</v>
      </c>
      <c r="C57" s="14">
        <v>1280</v>
      </c>
      <c r="D57" s="14">
        <v>0</v>
      </c>
    </row>
    <row r="58" spans="1:4" ht="15.6" customHeight="1" x14ac:dyDescent="0.2">
      <c r="A58" s="13" t="s">
        <v>155</v>
      </c>
      <c r="B58" s="14">
        <v>1210</v>
      </c>
      <c r="C58" s="14">
        <v>1210</v>
      </c>
      <c r="D58" s="14">
        <v>0</v>
      </c>
    </row>
    <row r="59" spans="1:4" ht="15.6" customHeight="1" x14ac:dyDescent="0.2">
      <c r="A59" s="13" t="s">
        <v>156</v>
      </c>
      <c r="B59" s="14">
        <v>1090</v>
      </c>
      <c r="C59" s="14">
        <v>1090</v>
      </c>
      <c r="D59" s="14">
        <v>0</v>
      </c>
    </row>
    <row r="60" spans="1:4" ht="15.6" customHeight="1" x14ac:dyDescent="0.2">
      <c r="A60" s="13" t="s">
        <v>157</v>
      </c>
      <c r="B60" s="14">
        <v>1090</v>
      </c>
      <c r="C60" s="14">
        <v>1090</v>
      </c>
      <c r="D60" s="14">
        <v>0</v>
      </c>
    </row>
    <row r="61" spans="1:4" ht="15.6" customHeight="1" x14ac:dyDescent="0.2">
      <c r="A61" s="13" t="s">
        <v>158</v>
      </c>
      <c r="B61" s="14">
        <v>1070</v>
      </c>
      <c r="C61" s="14">
        <v>1070</v>
      </c>
      <c r="D61" s="14">
        <v>0</v>
      </c>
    </row>
    <row r="62" spans="1:4" ht="15.6" customHeight="1" x14ac:dyDescent="0.2">
      <c r="A62" s="13" t="s">
        <v>159</v>
      </c>
      <c r="B62" s="14">
        <v>1080</v>
      </c>
      <c r="C62" s="14">
        <v>1080</v>
      </c>
      <c r="D62" s="14">
        <v>0</v>
      </c>
    </row>
    <row r="63" spans="1:4" ht="15.6" customHeight="1" x14ac:dyDescent="0.2">
      <c r="A63" s="13" t="s">
        <v>160</v>
      </c>
      <c r="B63" s="14">
        <v>1080</v>
      </c>
      <c r="C63" s="14">
        <v>1080</v>
      </c>
      <c r="D63" s="14">
        <v>0</v>
      </c>
    </row>
    <row r="64" spans="1:4" ht="15.6" customHeight="1" x14ac:dyDescent="0.2">
      <c r="A64" s="13" t="s">
        <v>59</v>
      </c>
      <c r="B64" s="14">
        <v>1270</v>
      </c>
      <c r="C64" s="14">
        <v>1270</v>
      </c>
      <c r="D64" s="14">
        <v>0</v>
      </c>
    </row>
    <row r="65" spans="1:4" ht="15" x14ac:dyDescent="0.2">
      <c r="B65" s="14"/>
      <c r="C65" s="14"/>
      <c r="D65" s="14"/>
    </row>
    <row r="68" spans="1:4" x14ac:dyDescent="0.2">
      <c r="A68" t="s">
        <v>72</v>
      </c>
    </row>
    <row r="69" spans="1:4" x14ac:dyDescent="0.2">
      <c r="A69" t="s">
        <v>401</v>
      </c>
    </row>
    <row r="70" spans="1:4" x14ac:dyDescent="0.2">
      <c r="A70" t="s">
        <v>402</v>
      </c>
    </row>
    <row r="71" spans="1:4" x14ac:dyDescent="0.2">
      <c r="A71" t="s">
        <v>403</v>
      </c>
    </row>
    <row r="72" spans="1:4" x14ac:dyDescent="0.2">
      <c r="A72" t="s">
        <v>404</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6"/>
  <sheetViews>
    <sheetView showGridLines="0" workbookViewId="0"/>
  </sheetViews>
  <sheetFormatPr defaultColWidth="11.42578125" defaultRowHeight="12.75" x14ac:dyDescent="0.2"/>
  <cols>
    <col min="1" max="1" width="19.140625" customWidth="1"/>
    <col min="2" max="2" width="10.7109375" customWidth="1"/>
    <col min="3" max="3" width="68.7109375" customWidth="1"/>
  </cols>
  <sheetData>
    <row r="1" spans="1:3" ht="80.25" customHeight="1" x14ac:dyDescent="0.2"/>
    <row r="2" spans="1:3" ht="24.95" customHeight="1" x14ac:dyDescent="0.35">
      <c r="A2" s="3" t="s">
        <v>75</v>
      </c>
    </row>
    <row r="3" spans="1:3" x14ac:dyDescent="0.2">
      <c r="A3" s="5" t="s">
        <v>76</v>
      </c>
      <c r="B3" t="s">
        <v>77</v>
      </c>
    </row>
    <row r="4" spans="1:3" x14ac:dyDescent="0.2">
      <c r="A4" s="5" t="s">
        <v>78</v>
      </c>
      <c r="B4" t="s">
        <v>79</v>
      </c>
    </row>
    <row r="5" spans="1:3" ht="24.95" customHeight="1" x14ac:dyDescent="0.25">
      <c r="A5" s="4" t="s">
        <v>80</v>
      </c>
    </row>
    <row r="6" spans="1:3" ht="24.95" customHeight="1" x14ac:dyDescent="0.2">
      <c r="A6" s="9" t="s">
        <v>81</v>
      </c>
      <c r="B6" s="9" t="s">
        <v>85</v>
      </c>
      <c r="C6" s="9" t="s">
        <v>86</v>
      </c>
    </row>
    <row r="7" spans="1:3" x14ac:dyDescent="0.2">
      <c r="A7" s="5" t="s">
        <v>82</v>
      </c>
      <c r="B7" s="2" t="str">
        <f>HYPERLINK("#'01'!A1", "Table 1")</f>
        <v>Table 1</v>
      </c>
      <c r="C7" s="2" t="str">
        <f>HYPERLINK("#'01'!A1", "Claimants on Universal Credit")</f>
        <v>Claimants on Universal Credit</v>
      </c>
    </row>
    <row r="8" spans="1:3" x14ac:dyDescent="0.2">
      <c r="B8" s="2" t="str">
        <f>HYPERLINK("#'02'!A1", "Table 2")</f>
        <v>Table 2</v>
      </c>
      <c r="C8" s="2" t="str">
        <f>HYPERLINK("#'02'!A1", "Claimants by Age and Gender at May 2026")</f>
        <v>Claimants by Age and Gender at May 2026</v>
      </c>
    </row>
    <row r="9" spans="1:3" x14ac:dyDescent="0.2">
      <c r="B9" s="2" t="str">
        <f>HYPERLINK("#'03'!A1", "Table 3")</f>
        <v>Table 3</v>
      </c>
      <c r="C9" s="2" t="str">
        <f>HYPERLINK("#'03'!A1", "Claimants by Age")</f>
        <v>Claimants by Age</v>
      </c>
    </row>
    <row r="10" spans="1:3" x14ac:dyDescent="0.2">
      <c r="B10" s="2" t="str">
        <f>HYPERLINK("#'04'!A1", "Table 4")</f>
        <v>Table 4</v>
      </c>
      <c r="C10" s="2" t="str">
        <f>HYPERLINK("#'04'!A1", "Claimants by Gender")</f>
        <v>Claimants by Gender</v>
      </c>
    </row>
    <row r="11" spans="1:3" x14ac:dyDescent="0.2">
      <c r="B11" s="2" t="str">
        <f>HYPERLINK("#'05'!A1", "Table 5")</f>
        <v>Table 5</v>
      </c>
      <c r="C11" s="2" t="str">
        <f>HYPERLINK("#'05'!A1", "Claimants by Jobs and Benefits Offices")</f>
        <v>Claimants by Jobs and Benefits Offices</v>
      </c>
    </row>
    <row r="12" spans="1:3" x14ac:dyDescent="0.2">
      <c r="B12" s="2" t="str">
        <f>HYPERLINK("#'06'!A1", "Table 6")</f>
        <v>Table 6</v>
      </c>
      <c r="C12" s="2" t="str">
        <f>HYPERLINK("#'06'!A1", "Claimants by Parliamentary Constituencies")</f>
        <v>Claimants by Parliamentary Constituencies</v>
      </c>
    </row>
    <row r="13" spans="1:3" x14ac:dyDescent="0.2">
      <c r="B13" s="2" t="str">
        <f>HYPERLINK("#'07'!A1", "Table 7")</f>
        <v>Table 7</v>
      </c>
      <c r="C13" s="2" t="str">
        <f>HYPERLINK("#'07'!A1", "Claimants by Local Government Districts")</f>
        <v>Claimants by Local Government Districts</v>
      </c>
    </row>
    <row r="14" spans="1:3" x14ac:dyDescent="0.2">
      <c r="B14" s="2" t="str">
        <f>HYPERLINK("#'08'!A1", "Table 8")</f>
        <v>Table 8</v>
      </c>
      <c r="C14" s="2" t="str">
        <f>HYPERLINK("#'08'!A1", "Number of Claimants by Conditionality Regime")</f>
        <v>Number of Claimants by Conditionality Regime</v>
      </c>
    </row>
    <row r="15" spans="1:3" x14ac:dyDescent="0.2">
      <c r="B15" s="2" t="str">
        <f>HYPERLINK("#'09'!A1", "Table 9")</f>
        <v>Table 9</v>
      </c>
      <c r="C15" s="2" t="str">
        <f>HYPERLINK("#'09'!A1", "Proportion of Claimants by Conditionality Regime")</f>
        <v>Proportion of Claimants by Conditionality Regime</v>
      </c>
    </row>
    <row r="16" spans="1:3" x14ac:dyDescent="0.2">
      <c r="B16" s="2" t="str">
        <f>HYPERLINK("#'10'!A1", "Table 10")</f>
        <v>Table 10</v>
      </c>
      <c r="C16" s="2" t="str">
        <f>HYPERLINK("#'10'!A1", "Households on Universal Credit")</f>
        <v>Households on Universal Credit</v>
      </c>
    </row>
    <row r="17" spans="1:3" x14ac:dyDescent="0.2">
      <c r="B17" s="2" t="str">
        <f>HYPERLINK("#'11'!A1", "Table 11")</f>
        <v>Table 11</v>
      </c>
      <c r="C17" s="2" t="str">
        <f>HYPERLINK("#'11'!A1", "Starts on Universal Credit")</f>
        <v>Starts on Universal Credit</v>
      </c>
    </row>
    <row r="18" spans="1:3" x14ac:dyDescent="0.2">
      <c r="B18" s="2" t="str">
        <f>HYPERLINK("#'12'!A1", "Table 12")</f>
        <v>Table 12</v>
      </c>
      <c r="C18" s="2" t="str">
        <f>HYPERLINK("#'12'!A1", "Households by Family Type")</f>
        <v>Households by Family Type</v>
      </c>
    </row>
    <row r="19" spans="1:3" x14ac:dyDescent="0.2">
      <c r="B19" s="2" t="str">
        <f>HYPERLINK("#'13'!A1", "Table 13")</f>
        <v>Table 13</v>
      </c>
      <c r="C19" s="2" t="str">
        <f>HYPERLINK("#'13'!A1", "Average Payment by Family Type")</f>
        <v>Average Payment by Family Type</v>
      </c>
    </row>
    <row r="20" spans="1:3" x14ac:dyDescent="0.2">
      <c r="B20" s="2" t="str">
        <f>HYPERLINK("#'14'!A1", "Table 14")</f>
        <v>Table 14</v>
      </c>
      <c r="C20" s="2" t="str">
        <f>HYPERLINK("#'14'!A1", "Households In Payment with Additional Elements")</f>
        <v>Households In Payment with Additional Elements</v>
      </c>
    </row>
    <row r="21" spans="1:3" x14ac:dyDescent="0.2">
      <c r="B21" s="2" t="str">
        <f>HYPERLINK("#'15'!A1", "Table 15")</f>
        <v>Table 15</v>
      </c>
      <c r="C21" s="2" t="str">
        <f>HYPERLINK("#'15'!A1", "Proportion of Households In Payment with Additional Elements")</f>
        <v>Proportion of Households In Payment with Additional Elements</v>
      </c>
    </row>
    <row r="22" spans="1:3" x14ac:dyDescent="0.2">
      <c r="B22" s="2" t="str">
        <f>HYPERLINK("#'16'!A1", "Table 16")</f>
        <v>Table 16</v>
      </c>
      <c r="C22" s="2" t="str">
        <f>HYPERLINK("#'16'!A1", "Average Element Amount for Households In Payment")</f>
        <v>Average Element Amount for Households In Payment</v>
      </c>
    </row>
    <row r="23" spans="1:3" x14ac:dyDescent="0.2">
      <c r="B23" s="2" t="str">
        <f>HYPERLINK("#'17'!A1", "Table 17")</f>
        <v>Table 17</v>
      </c>
      <c r="C23" s="2" t="str">
        <f>HYPERLINK("#'17'!A1", "Households Receiving Housing Support")</f>
        <v>Households Receiving Housing Support</v>
      </c>
    </row>
    <row r="24" spans="1:3" x14ac:dyDescent="0.2">
      <c r="B24" s="2" t="str">
        <f>HYPERLINK("#'18'!A1", "Table 18")</f>
        <v>Table 18</v>
      </c>
      <c r="C24" s="2" t="str">
        <f>HYPERLINK("#'18'!A1", "Households where Support Payments made Direct to Landlord or to Claimant")</f>
        <v>Households where Support Payments made Direct to Landlord or to Claimant</v>
      </c>
    </row>
    <row r="25" spans="1:3" x14ac:dyDescent="0.2">
      <c r="B25" s="2" t="str">
        <f>HYPERLINK("#'19'!A1", "Table 19")</f>
        <v>Table 19</v>
      </c>
      <c r="C25" s="2" t="str">
        <f>HYPERLINK("#'19'!A1", "Social Rental Sector Households by Payment Direct to Landlord or to Claimant")</f>
        <v>Social Rental Sector Households by Payment Direct to Landlord or to Claimant</v>
      </c>
    </row>
    <row r="26" spans="1:3" x14ac:dyDescent="0.2">
      <c r="B26" s="2" t="str">
        <f>HYPERLINK("#'20'!A1", "Table 20")</f>
        <v>Table 20</v>
      </c>
      <c r="C26" s="2" t="str">
        <f>HYPERLINK("#'20'!A1", "Private Rental Sector Households by Payment Direct to Landlord or to Claimant")</f>
        <v>Private Rental Sector Households by Payment Direct to Landlord or to Claimant</v>
      </c>
    </row>
    <row r="27" spans="1:3" x14ac:dyDescent="0.2">
      <c r="A27" s="5" t="s">
        <v>83</v>
      </c>
      <c r="B27" s="2" t="str">
        <f>HYPERLINK("#'21'!A1", "Table 21")</f>
        <v>Table 21</v>
      </c>
      <c r="C27" s="2" t="str">
        <f>HYPERLINK("#'21'!A1", "Households who availed of a New Claim Advance")</f>
        <v>Households who availed of a New Claim Advance</v>
      </c>
    </row>
    <row r="28" spans="1:3" x14ac:dyDescent="0.2">
      <c r="B28" s="2" t="str">
        <f>HYPERLINK("#'22'!A1", "Table 22")</f>
        <v>Table 22</v>
      </c>
      <c r="C28" s="2" t="str">
        <f>HYPERLINK("#'22'!A1", "Households who availed of a New Claim Advance by Family Type")</f>
        <v>Households who availed of a New Claim Advance by Family Type</v>
      </c>
    </row>
    <row r="29" spans="1:3" x14ac:dyDescent="0.2">
      <c r="B29" s="2" t="str">
        <f>HYPERLINK("#'23'!A1", "Table 23")</f>
        <v>Table 23</v>
      </c>
      <c r="C29" s="2" t="str">
        <f>HYPERLINK("#'23'!A1", "Average Advance Amount by Family Type")</f>
        <v>Average Advance Amount by Family Type</v>
      </c>
    </row>
    <row r="30" spans="1:3" x14ac:dyDescent="0.2">
      <c r="B30" s="2" t="str">
        <f>HYPERLINK("#'24'!A1", "Table 24")</f>
        <v>Table 24</v>
      </c>
      <c r="C30" s="2" t="str">
        <f>HYPERLINK("#'24'!A1", "Claimants with Payment reduced due to a Sanction")</f>
        <v>Claimants with Payment reduced due to a Sanction</v>
      </c>
    </row>
    <row r="31" spans="1:3" x14ac:dyDescent="0.2">
      <c r="B31" s="2" t="str">
        <f>HYPERLINK("#'25'!A1", "Table 25")</f>
        <v>Table 25</v>
      </c>
      <c r="C31" s="2" t="str">
        <f>HYPERLINK("#'25'!A1", "Sanction Length (in weeks)")</f>
        <v>Sanction Length (in weeks)</v>
      </c>
    </row>
    <row r="32" spans="1:3" x14ac:dyDescent="0.2">
      <c r="B32" s="2" t="str">
        <f>HYPERLINK("#'26'!A1", "Table 26")</f>
        <v>Table 26</v>
      </c>
      <c r="C32" s="2" t="str">
        <f>HYPERLINK("#'26'!A1", "Reason for Sanction")</f>
        <v>Reason for Sanction</v>
      </c>
    </row>
    <row r="33" spans="1:3" x14ac:dyDescent="0.2">
      <c r="B33" s="2" t="str">
        <f>HYPERLINK("#'27'!A1", "Table 27")</f>
        <v>Table 27</v>
      </c>
      <c r="C33" s="2" t="str">
        <f>HYPERLINK("#'27'!A1", "Move to UC Notifications")</f>
        <v>Move to UC Notifications</v>
      </c>
    </row>
    <row r="34" spans="1:3" x14ac:dyDescent="0.2">
      <c r="B34" s="2" t="str">
        <f>HYPERLINK("#'28'!A1", "Table 28")</f>
        <v>Table 28</v>
      </c>
      <c r="C34" s="2" t="str">
        <f>HYPERLINK("#'28'!A1", "Move to UC Claims")</f>
        <v>Move to UC Claims</v>
      </c>
    </row>
    <row r="35" spans="1:3" x14ac:dyDescent="0.2">
      <c r="B35" s="2" t="str">
        <f>HYPERLINK("#'29'!A1", "Table 29")</f>
        <v>Table 29</v>
      </c>
      <c r="C35" s="2" t="str">
        <f>HYPERLINK("#'29'!A1", "Number of Households Impacted by the Two Child Policy")</f>
        <v>Number of Households Impacted by the Two Child Policy</v>
      </c>
    </row>
    <row r="36" spans="1:3" x14ac:dyDescent="0.2">
      <c r="B36" s="2" t="str">
        <f>HYPERLINK("#'30'!A1", "Table 30")</f>
        <v>Table 30</v>
      </c>
      <c r="C36" s="2" t="str">
        <f>HYPERLINK("#'30'!A1", "Number of Children in Households Impacted by the Two Child Policy")</f>
        <v>Number of Children in Households Impacted by the Two Child Policy</v>
      </c>
    </row>
    <row r="37" spans="1:3" x14ac:dyDescent="0.2">
      <c r="B37" s="2" t="str">
        <f>HYPERLINK("#'31'!A1", "Table 31")</f>
        <v>Table 31</v>
      </c>
      <c r="C37" s="2" t="str">
        <f>HYPERLINK("#'31'!A1", "Number of Households receiving Local Housing Allowance by Broad Rental Market Area")</f>
        <v>Number of Households receiving Local Housing Allowance by Broad Rental Market Area</v>
      </c>
    </row>
    <row r="38" spans="1:3" x14ac:dyDescent="0.2">
      <c r="A38" s="5" t="s">
        <v>84</v>
      </c>
      <c r="B38" s="2" t="str">
        <f>HYPERLINK("#'32'!A1", "Table 32")</f>
        <v>Table 32</v>
      </c>
      <c r="C38" s="2" t="str">
        <f>HYPERLINK("#'32'!A1", "Households Capped")</f>
        <v>Households Capped</v>
      </c>
    </row>
    <row r="39" spans="1:3" x14ac:dyDescent="0.2">
      <c r="B39" s="2" t="str">
        <f>HYPERLINK("#'33'!A1", "Table 33")</f>
        <v>Table 33</v>
      </c>
      <c r="C39" s="2" t="str">
        <f>HYPERLINK("#'33'!A1", "Average Amount Capped")</f>
        <v>Average Amount Capped</v>
      </c>
    </row>
    <row r="40" spans="1:3" x14ac:dyDescent="0.2">
      <c r="B40" s="2" t="str">
        <f>HYPERLINK("#'34'!A1", "Table 34")</f>
        <v>Table 34</v>
      </c>
      <c r="C40" s="2" t="str">
        <f>HYPERLINK("#'34'!A1", "Amount Capped in bandings")</f>
        <v>Amount Capped in bandings</v>
      </c>
    </row>
    <row r="41" spans="1:3" x14ac:dyDescent="0.2">
      <c r="B41" s="2" t="str">
        <f>HYPERLINK("#'35'!A1", "Table 35")</f>
        <v>Table 35</v>
      </c>
      <c r="C41" s="2" t="str">
        <f>HYPERLINK("#'35'!A1", "Number of Children in capped households")</f>
        <v>Number of Children in capped households</v>
      </c>
    </row>
    <row r="42" spans="1:3" x14ac:dyDescent="0.2">
      <c r="B42" s="2" t="str">
        <f>HYPERLINK("#'36'!A1", "Table 36")</f>
        <v>Table 36</v>
      </c>
      <c r="C42" s="2" t="str">
        <f>HYPERLINK("#'36'!A1", "Family Type")</f>
        <v>Family Type</v>
      </c>
    </row>
    <row r="43" spans="1:3" x14ac:dyDescent="0.2">
      <c r="B43" s="2" t="str">
        <f>HYPERLINK("#'37'!A1", "Table 37")</f>
        <v>Table 37</v>
      </c>
      <c r="C43" s="2" t="str">
        <f>HYPERLINK("#'37'!A1", "Number of Households capped by Local Government District")</f>
        <v>Number of Households capped by Local Government District</v>
      </c>
    </row>
    <row r="44" spans="1:3" x14ac:dyDescent="0.2">
      <c r="B44" s="2" t="str">
        <f>HYPERLINK("#'38'!A1", "Table 38")</f>
        <v>Table 38</v>
      </c>
      <c r="C44" s="2" t="str">
        <f>HYPERLINK("#'38'!A1", "Number of Households capped by Parliament Constituency")</f>
        <v>Number of Households capped by Parliament Constituency</v>
      </c>
    </row>
    <row r="45" spans="1:3" x14ac:dyDescent="0.2">
      <c r="B45" s="2" t="str">
        <f>HYPERLINK("#'39'!A1", "Table 39")</f>
        <v>Table 39</v>
      </c>
      <c r="C45" s="2" t="str">
        <f>HYPERLINK("#'39'!A1", "Individuals receiving a Benefit Cap Administrative Welfare Supplementary Payment")</f>
        <v>Individuals receiving a Benefit Cap Administrative Welfare Supplementary Payment</v>
      </c>
    </row>
    <row r="46" spans="1:3" ht="24.95" customHeight="1" x14ac:dyDescent="0.25">
      <c r="A46" s="4" t="s">
        <v>87</v>
      </c>
    </row>
    <row r="47" spans="1:3" x14ac:dyDescent="0.2">
      <c r="A47" t="s">
        <v>88</v>
      </c>
    </row>
    <row r="48" spans="1:3" x14ac:dyDescent="0.2">
      <c r="A48" t="s">
        <v>89</v>
      </c>
    </row>
    <row r="49" spans="1:2" x14ac:dyDescent="0.2">
      <c r="A49" t="s">
        <v>90</v>
      </c>
    </row>
    <row r="50" spans="1:2" x14ac:dyDescent="0.2">
      <c r="A50" t="s">
        <v>91</v>
      </c>
    </row>
    <row r="51" spans="1:2" x14ac:dyDescent="0.2">
      <c r="A51" t="s">
        <v>92</v>
      </c>
    </row>
    <row r="52" spans="1:2" x14ac:dyDescent="0.2">
      <c r="A52" t="s">
        <v>93</v>
      </c>
    </row>
    <row r="53" spans="1:2" ht="24.95" customHeight="1" x14ac:dyDescent="0.2">
      <c r="A53" s="5" t="s">
        <v>94</v>
      </c>
      <c r="B53" t="s">
        <v>95</v>
      </c>
    </row>
    <row r="54" spans="1:2" x14ac:dyDescent="0.2">
      <c r="A54" s="5" t="s">
        <v>96</v>
      </c>
      <c r="B54" s="2" t="s">
        <v>12</v>
      </c>
    </row>
    <row r="55" spans="1:2" ht="24.95" customHeight="1" x14ac:dyDescent="0.25">
      <c r="A55" s="4" t="s">
        <v>97</v>
      </c>
    </row>
    <row r="56" spans="1:2" x14ac:dyDescent="0.2">
      <c r="A56" s="2" t="s">
        <v>98</v>
      </c>
    </row>
  </sheetData>
  <hyperlinks>
    <hyperlink ref="B54" r:id="rId1" xr:uid="{00000000-0004-0000-0400-000000000000}"/>
    <hyperlink ref="A56" r:id="rId2" xr:uid="{00000000-0004-0000-0400-000001000000}"/>
  </hyperlinks>
  <pageMargins left="0.7" right="0.7" top="0.75" bottom="0.75" header="0.3" footer="0.3"/>
  <pageSetup paperSize="9" orientation="portrait" horizontalDpi="300" verticalDpi="30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6" width="22.7109375" customWidth="1"/>
  </cols>
  <sheetData>
    <row r="1" spans="1:9" ht="15.6" customHeight="1" x14ac:dyDescent="0.25">
      <c r="A1" s="10" t="s">
        <v>99</v>
      </c>
      <c r="I1" s="2" t="str">
        <f>HYPERLINK("#'Contents'!A1", "Contents")</f>
        <v>Contents</v>
      </c>
    </row>
    <row r="2" spans="1:9" ht="15.6" customHeight="1" x14ac:dyDescent="0.25">
      <c r="A2" s="10"/>
    </row>
    <row r="3" spans="1:9" ht="30.95" customHeight="1" x14ac:dyDescent="0.2">
      <c r="A3" s="12" t="s">
        <v>100</v>
      </c>
      <c r="B3" s="11" t="s">
        <v>27</v>
      </c>
    </row>
    <row r="4" spans="1:9" ht="15.6" customHeight="1" x14ac:dyDescent="0.2">
      <c r="A4" s="13" t="s">
        <v>101</v>
      </c>
      <c r="B4" s="14">
        <v>136350</v>
      </c>
    </row>
    <row r="5" spans="1:9" ht="15.6" customHeight="1" x14ac:dyDescent="0.2">
      <c r="A5" s="13" t="s">
        <v>102</v>
      </c>
      <c r="B5" s="14">
        <v>136070</v>
      </c>
    </row>
    <row r="6" spans="1:9" ht="15.6" customHeight="1" x14ac:dyDescent="0.2">
      <c r="A6" s="13" t="s">
        <v>103</v>
      </c>
      <c r="B6" s="14">
        <v>135920</v>
      </c>
    </row>
    <row r="7" spans="1:9" ht="15.6" customHeight="1" x14ac:dyDescent="0.2">
      <c r="A7" s="13" t="s">
        <v>104</v>
      </c>
      <c r="B7" s="14">
        <v>135540</v>
      </c>
    </row>
    <row r="8" spans="1:9" ht="15.6" customHeight="1" x14ac:dyDescent="0.2">
      <c r="A8" s="13" t="s">
        <v>105</v>
      </c>
      <c r="B8" s="14">
        <v>135070</v>
      </c>
    </row>
    <row r="9" spans="1:9" ht="15.6" customHeight="1" x14ac:dyDescent="0.2">
      <c r="A9" s="13" t="s">
        <v>106</v>
      </c>
      <c r="B9" s="14">
        <v>134610</v>
      </c>
    </row>
    <row r="10" spans="1:9" ht="15.6" customHeight="1" x14ac:dyDescent="0.2">
      <c r="A10" s="13" t="s">
        <v>107</v>
      </c>
      <c r="B10" s="14">
        <v>134390</v>
      </c>
    </row>
    <row r="11" spans="1:9" ht="15.6" customHeight="1" x14ac:dyDescent="0.2">
      <c r="A11" s="13" t="s">
        <v>108</v>
      </c>
      <c r="B11" s="14">
        <v>134140</v>
      </c>
    </row>
    <row r="12" spans="1:9" ht="15.6" customHeight="1" x14ac:dyDescent="0.2">
      <c r="A12" s="13" t="s">
        <v>109</v>
      </c>
      <c r="B12" s="14">
        <v>134360</v>
      </c>
    </row>
    <row r="13" spans="1:9" ht="15.6" customHeight="1" x14ac:dyDescent="0.2">
      <c r="A13" s="13" t="s">
        <v>110</v>
      </c>
      <c r="B13" s="14">
        <v>135150</v>
      </c>
    </row>
    <row r="14" spans="1:9" ht="15.6" customHeight="1" x14ac:dyDescent="0.2">
      <c r="A14" s="13" t="s">
        <v>111</v>
      </c>
      <c r="B14" s="14">
        <v>135970</v>
      </c>
    </row>
    <row r="15" spans="1:9" ht="15.6" customHeight="1" x14ac:dyDescent="0.2">
      <c r="A15" s="13" t="s">
        <v>112</v>
      </c>
      <c r="B15" s="14">
        <v>136340</v>
      </c>
    </row>
    <row r="16" spans="1:9" ht="15.6" customHeight="1" x14ac:dyDescent="0.2">
      <c r="A16" s="13" t="s">
        <v>113</v>
      </c>
      <c r="B16" s="14">
        <v>137890</v>
      </c>
    </row>
    <row r="17" spans="1:2" ht="15.6" customHeight="1" x14ac:dyDescent="0.2">
      <c r="A17" s="13" t="s">
        <v>114</v>
      </c>
      <c r="B17" s="14">
        <v>140040</v>
      </c>
    </row>
    <row r="18" spans="1:2" ht="15.6" customHeight="1" x14ac:dyDescent="0.2">
      <c r="A18" s="13" t="s">
        <v>115</v>
      </c>
      <c r="B18" s="14">
        <v>141600</v>
      </c>
    </row>
    <row r="19" spans="1:2" ht="15.6" customHeight="1" x14ac:dyDescent="0.2">
      <c r="A19" s="13" t="s">
        <v>116</v>
      </c>
      <c r="B19" s="14">
        <v>143520</v>
      </c>
    </row>
    <row r="20" spans="1:2" ht="15.6" customHeight="1" x14ac:dyDescent="0.2">
      <c r="A20" s="13" t="s">
        <v>117</v>
      </c>
      <c r="B20" s="14">
        <v>145230</v>
      </c>
    </row>
    <row r="21" spans="1:2" ht="15.6" customHeight="1" x14ac:dyDescent="0.2">
      <c r="A21" s="13" t="s">
        <v>118</v>
      </c>
      <c r="B21" s="14">
        <v>146930</v>
      </c>
    </row>
    <row r="22" spans="1:2" ht="15.6" customHeight="1" x14ac:dyDescent="0.2">
      <c r="A22" s="13" t="s">
        <v>119</v>
      </c>
      <c r="B22" s="14">
        <v>148470</v>
      </c>
    </row>
    <row r="23" spans="1:2" ht="15.6" customHeight="1" x14ac:dyDescent="0.2">
      <c r="A23" s="13" t="s">
        <v>120</v>
      </c>
      <c r="B23" s="14">
        <v>148870</v>
      </c>
    </row>
    <row r="24" spans="1:2" ht="15.6" customHeight="1" x14ac:dyDescent="0.2">
      <c r="A24" s="13" t="s">
        <v>121</v>
      </c>
      <c r="B24" s="14">
        <v>149930</v>
      </c>
    </row>
    <row r="25" spans="1:2" ht="15.6" customHeight="1" x14ac:dyDescent="0.2">
      <c r="A25" s="13" t="s">
        <v>122</v>
      </c>
      <c r="B25" s="14">
        <v>150720</v>
      </c>
    </row>
    <row r="26" spans="1:2" ht="15.6" customHeight="1" x14ac:dyDescent="0.2">
      <c r="A26" s="13" t="s">
        <v>123</v>
      </c>
      <c r="B26" s="14">
        <v>151810</v>
      </c>
    </row>
    <row r="27" spans="1:2" ht="15.6" customHeight="1" x14ac:dyDescent="0.2">
      <c r="A27" s="13" t="s">
        <v>124</v>
      </c>
      <c r="B27" s="14">
        <v>152180</v>
      </c>
    </row>
    <row r="28" spans="1:2" ht="15.6" customHeight="1" x14ac:dyDescent="0.2">
      <c r="A28" s="13" t="s">
        <v>125</v>
      </c>
      <c r="B28" s="14">
        <v>153210</v>
      </c>
    </row>
    <row r="29" spans="1:2" ht="15.6" customHeight="1" x14ac:dyDescent="0.2">
      <c r="A29" s="13" t="s">
        <v>126</v>
      </c>
      <c r="B29" s="14">
        <v>154660</v>
      </c>
    </row>
    <row r="30" spans="1:2" ht="15.6" customHeight="1" x14ac:dyDescent="0.2">
      <c r="A30" s="13" t="s">
        <v>127</v>
      </c>
      <c r="B30" s="14">
        <v>155930</v>
      </c>
    </row>
    <row r="31" spans="1:2" ht="15.6" customHeight="1" x14ac:dyDescent="0.2">
      <c r="A31" s="13" t="s">
        <v>128</v>
      </c>
      <c r="B31" s="14">
        <v>157440</v>
      </c>
    </row>
    <row r="32" spans="1:2" ht="15.6" customHeight="1" x14ac:dyDescent="0.2">
      <c r="A32" s="13" t="s">
        <v>129</v>
      </c>
      <c r="B32" s="14">
        <v>158460</v>
      </c>
    </row>
    <row r="33" spans="1:2" ht="15.6" customHeight="1" x14ac:dyDescent="0.2">
      <c r="A33" s="13" t="s">
        <v>130</v>
      </c>
      <c r="B33" s="14">
        <v>160480</v>
      </c>
    </row>
    <row r="34" spans="1:2" ht="15.6" customHeight="1" x14ac:dyDescent="0.2">
      <c r="A34" s="13" t="s">
        <v>131</v>
      </c>
      <c r="B34" s="14">
        <v>162340</v>
      </c>
    </row>
    <row r="35" spans="1:2" ht="15.6" customHeight="1" x14ac:dyDescent="0.2">
      <c r="A35" s="13" t="s">
        <v>132</v>
      </c>
      <c r="B35" s="14">
        <v>163410</v>
      </c>
    </row>
    <row r="36" spans="1:2" ht="15.6" customHeight="1" x14ac:dyDescent="0.2">
      <c r="A36" s="13" t="s">
        <v>133</v>
      </c>
      <c r="B36" s="14">
        <v>167410</v>
      </c>
    </row>
    <row r="37" spans="1:2" ht="15.6" customHeight="1" x14ac:dyDescent="0.2">
      <c r="A37" s="13" t="s">
        <v>134</v>
      </c>
      <c r="B37" s="14">
        <v>172330</v>
      </c>
    </row>
    <row r="38" spans="1:2" ht="15.6" customHeight="1" x14ac:dyDescent="0.2">
      <c r="A38" s="13" t="s">
        <v>135</v>
      </c>
      <c r="B38" s="14">
        <v>177830</v>
      </c>
    </row>
    <row r="39" spans="1:2" ht="15.6" customHeight="1" x14ac:dyDescent="0.2">
      <c r="A39" s="13" t="s">
        <v>136</v>
      </c>
      <c r="B39" s="14">
        <v>183560</v>
      </c>
    </row>
    <row r="40" spans="1:2" ht="15.6" customHeight="1" x14ac:dyDescent="0.2">
      <c r="A40" s="13" t="s">
        <v>137</v>
      </c>
      <c r="B40" s="14">
        <v>189090</v>
      </c>
    </row>
    <row r="41" spans="1:2" ht="15.6" customHeight="1" x14ac:dyDescent="0.2">
      <c r="A41" s="13" t="s">
        <v>138</v>
      </c>
      <c r="B41" s="14">
        <v>193400</v>
      </c>
    </row>
    <row r="42" spans="1:2" ht="15.6" customHeight="1" x14ac:dyDescent="0.2">
      <c r="A42" s="13" t="s">
        <v>139</v>
      </c>
      <c r="B42" s="14">
        <v>196540</v>
      </c>
    </row>
    <row r="43" spans="1:2" ht="15.6" customHeight="1" x14ac:dyDescent="0.2">
      <c r="A43" s="13" t="s">
        <v>140</v>
      </c>
      <c r="B43" s="14">
        <v>199780</v>
      </c>
    </row>
    <row r="44" spans="1:2" ht="15.6" customHeight="1" x14ac:dyDescent="0.2">
      <c r="A44" s="13" t="s">
        <v>141</v>
      </c>
      <c r="B44" s="14">
        <v>203810</v>
      </c>
    </row>
    <row r="45" spans="1:2" ht="15.6" customHeight="1" x14ac:dyDescent="0.2">
      <c r="A45" s="13" t="s">
        <v>142</v>
      </c>
      <c r="B45" s="14">
        <v>208660</v>
      </c>
    </row>
    <row r="46" spans="1:2" ht="15.6" customHeight="1" x14ac:dyDescent="0.2">
      <c r="A46" s="13" t="s">
        <v>143</v>
      </c>
      <c r="B46" s="14">
        <v>212810</v>
      </c>
    </row>
    <row r="47" spans="1:2" ht="15.6" customHeight="1" x14ac:dyDescent="0.2">
      <c r="A47" s="13" t="s">
        <v>144</v>
      </c>
      <c r="B47" s="14">
        <v>214390</v>
      </c>
    </row>
    <row r="48" spans="1:2" ht="15.6" customHeight="1" x14ac:dyDescent="0.2">
      <c r="A48" s="13" t="s">
        <v>145</v>
      </c>
      <c r="B48" s="14">
        <v>217370</v>
      </c>
    </row>
    <row r="49" spans="1:2" ht="15.6" customHeight="1" x14ac:dyDescent="0.2">
      <c r="A49" s="13" t="s">
        <v>146</v>
      </c>
      <c r="B49" s="14">
        <v>219250</v>
      </c>
    </row>
    <row r="50" spans="1:2" ht="15.6" customHeight="1" x14ac:dyDescent="0.2">
      <c r="A50" s="13" t="s">
        <v>147</v>
      </c>
      <c r="B50" s="14">
        <v>220650</v>
      </c>
    </row>
    <row r="51" spans="1:2" ht="15.6" customHeight="1" x14ac:dyDescent="0.2">
      <c r="A51" s="13" t="s">
        <v>148</v>
      </c>
      <c r="B51" s="14">
        <v>221850</v>
      </c>
    </row>
    <row r="52" spans="1:2" ht="15.6" customHeight="1" x14ac:dyDescent="0.2">
      <c r="A52" s="13" t="s">
        <v>149</v>
      </c>
      <c r="B52" s="14">
        <v>224010</v>
      </c>
    </row>
    <row r="53" spans="1:2" ht="15.6" customHeight="1" x14ac:dyDescent="0.2">
      <c r="A53" s="13" t="s">
        <v>150</v>
      </c>
      <c r="B53" s="14">
        <v>226160</v>
      </c>
    </row>
    <row r="54" spans="1:2" ht="15.6" customHeight="1" x14ac:dyDescent="0.2">
      <c r="A54" s="13" t="s">
        <v>151</v>
      </c>
      <c r="B54" s="14">
        <v>229060</v>
      </c>
    </row>
    <row r="55" spans="1:2" ht="15.6" customHeight="1" x14ac:dyDescent="0.2">
      <c r="A55" s="13" t="s">
        <v>152</v>
      </c>
      <c r="B55" s="14">
        <v>233340</v>
      </c>
    </row>
    <row r="56" spans="1:2" ht="15.6" customHeight="1" x14ac:dyDescent="0.2">
      <c r="A56" s="13" t="s">
        <v>153</v>
      </c>
      <c r="B56" s="14">
        <v>242510</v>
      </c>
    </row>
    <row r="57" spans="1:2" ht="15.6" customHeight="1" x14ac:dyDescent="0.2">
      <c r="A57" s="13" t="s">
        <v>154</v>
      </c>
      <c r="B57" s="14">
        <v>255090</v>
      </c>
    </row>
    <row r="58" spans="1:2" ht="15.6" customHeight="1" x14ac:dyDescent="0.2">
      <c r="A58" s="13" t="s">
        <v>155</v>
      </c>
      <c r="B58" s="14">
        <v>263000</v>
      </c>
    </row>
    <row r="59" spans="1:2" ht="15.6" customHeight="1" x14ac:dyDescent="0.2">
      <c r="A59" s="13" t="s">
        <v>156</v>
      </c>
      <c r="B59" s="14">
        <v>266510</v>
      </c>
    </row>
    <row r="60" spans="1:2" ht="15.6" customHeight="1" x14ac:dyDescent="0.2">
      <c r="A60" s="13" t="s">
        <v>157</v>
      </c>
      <c r="B60" s="14">
        <v>271390</v>
      </c>
    </row>
    <row r="61" spans="1:2" ht="15.6" customHeight="1" x14ac:dyDescent="0.2">
      <c r="A61" s="13" t="s">
        <v>158</v>
      </c>
      <c r="B61" s="14">
        <v>272380</v>
      </c>
    </row>
    <row r="62" spans="1:2" ht="15.6" customHeight="1" x14ac:dyDescent="0.2">
      <c r="A62" s="13" t="s">
        <v>159</v>
      </c>
      <c r="B62" s="14">
        <v>272340</v>
      </c>
    </row>
    <row r="63" spans="1:2" ht="15.6" customHeight="1" x14ac:dyDescent="0.2">
      <c r="A63" s="13" t="s">
        <v>160</v>
      </c>
      <c r="B63" s="14">
        <v>272170</v>
      </c>
    </row>
    <row r="64" spans="1:2" ht="15.6" customHeight="1" x14ac:dyDescent="0.2">
      <c r="A64" s="13" t="s">
        <v>59</v>
      </c>
      <c r="B64" s="14">
        <v>271770</v>
      </c>
    </row>
    <row r="65" spans="2:2" ht="15" x14ac:dyDescent="0.2">
      <c r="B65" s="14"/>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6" width="22.7109375" customWidth="1"/>
  </cols>
  <sheetData>
    <row r="1" spans="1:12" ht="15.6" customHeight="1" x14ac:dyDescent="0.25">
      <c r="A1" s="10" t="s">
        <v>396</v>
      </c>
      <c r="I1" s="2" t="str">
        <f>HYPERLINK("#'Contents'!A1", "Contents")</f>
        <v>Contents</v>
      </c>
    </row>
    <row r="2" spans="1:12" ht="15.6" customHeight="1" x14ac:dyDescent="0.25">
      <c r="A2" s="10"/>
    </row>
    <row r="3" spans="1:12" ht="30.95" customHeight="1" x14ac:dyDescent="0.2">
      <c r="A3" s="12" t="s">
        <v>161</v>
      </c>
      <c r="B3" s="11" t="s">
        <v>162</v>
      </c>
      <c r="C3" s="11" t="s">
        <v>163</v>
      </c>
      <c r="D3" s="11" t="s">
        <v>164</v>
      </c>
      <c r="E3" s="11" t="s">
        <v>165</v>
      </c>
      <c r="F3" s="11" t="s">
        <v>166</v>
      </c>
      <c r="G3" s="11" t="s">
        <v>167</v>
      </c>
      <c r="H3" s="11" t="s">
        <v>168</v>
      </c>
      <c r="I3" s="11" t="s">
        <v>169</v>
      </c>
      <c r="J3" s="11" t="s">
        <v>170</v>
      </c>
      <c r="K3" s="11" t="s">
        <v>171</v>
      </c>
      <c r="L3" s="11" t="s">
        <v>172</v>
      </c>
    </row>
    <row r="4" spans="1:12" ht="15.6" customHeight="1" x14ac:dyDescent="0.2">
      <c r="A4" s="13" t="s">
        <v>173</v>
      </c>
      <c r="B4" s="14">
        <v>9590</v>
      </c>
      <c r="C4" s="14">
        <v>9630</v>
      </c>
      <c r="D4" s="14">
        <v>11130</v>
      </c>
      <c r="E4" s="14">
        <v>13480</v>
      </c>
      <c r="F4" s="14">
        <v>13620</v>
      </c>
      <c r="G4" s="14">
        <v>12740</v>
      </c>
      <c r="H4" s="14">
        <v>12480</v>
      </c>
      <c r="I4" s="14">
        <v>13300</v>
      </c>
      <c r="J4" s="14">
        <v>17600</v>
      </c>
      <c r="K4" s="14">
        <v>110</v>
      </c>
      <c r="L4" s="14">
        <v>113680</v>
      </c>
    </row>
    <row r="5" spans="1:12" ht="15.6" customHeight="1" x14ac:dyDescent="0.2">
      <c r="A5" s="13" t="s">
        <v>174</v>
      </c>
      <c r="B5" s="14">
        <v>10910</v>
      </c>
      <c r="C5" s="14">
        <v>14580</v>
      </c>
      <c r="D5" s="14">
        <v>19370</v>
      </c>
      <c r="E5" s="14">
        <v>23810</v>
      </c>
      <c r="F5" s="14">
        <v>22540</v>
      </c>
      <c r="G5" s="14">
        <v>18240</v>
      </c>
      <c r="H5" s="14">
        <v>15420</v>
      </c>
      <c r="I5" s="14">
        <v>15220</v>
      </c>
      <c r="J5" s="14">
        <v>17690</v>
      </c>
      <c r="K5" s="14">
        <v>200</v>
      </c>
      <c r="L5" s="14">
        <v>157980</v>
      </c>
    </row>
    <row r="6" spans="1:12" ht="15.6" customHeight="1" x14ac:dyDescent="0.2">
      <c r="A6" s="13" t="s">
        <v>171</v>
      </c>
      <c r="B6" s="14">
        <v>10</v>
      </c>
      <c r="C6" s="14">
        <v>30</v>
      </c>
      <c r="D6" s="14">
        <v>20</v>
      </c>
      <c r="E6" s="14">
        <v>20</v>
      </c>
      <c r="F6" s="14">
        <v>20</v>
      </c>
      <c r="G6" s="14">
        <v>10</v>
      </c>
      <c r="H6" s="14">
        <v>0</v>
      </c>
      <c r="I6" s="14">
        <v>0</v>
      </c>
      <c r="J6" s="14">
        <v>0</v>
      </c>
      <c r="K6" s="14">
        <v>20</v>
      </c>
      <c r="L6" s="14">
        <v>120</v>
      </c>
    </row>
    <row r="7" spans="1:12" ht="15.6" customHeight="1" x14ac:dyDescent="0.2">
      <c r="A7" s="13" t="s">
        <v>175</v>
      </c>
      <c r="B7" s="14">
        <v>20520</v>
      </c>
      <c r="C7" s="14">
        <v>24240</v>
      </c>
      <c r="D7" s="14">
        <v>30510</v>
      </c>
      <c r="E7" s="14">
        <v>37300</v>
      </c>
      <c r="F7" s="14">
        <v>36180</v>
      </c>
      <c r="G7" s="14">
        <v>30990</v>
      </c>
      <c r="H7" s="14">
        <v>27890</v>
      </c>
      <c r="I7" s="14">
        <v>28520</v>
      </c>
      <c r="J7" s="14">
        <v>35290</v>
      </c>
      <c r="K7" s="14">
        <v>330</v>
      </c>
      <c r="L7" s="14">
        <v>271770</v>
      </c>
    </row>
    <row r="8" spans="1:12" ht="15" x14ac:dyDescent="0.2">
      <c r="B8" s="14"/>
      <c r="C8" s="14"/>
      <c r="D8" s="14"/>
      <c r="E8" s="14"/>
      <c r="F8" s="14"/>
      <c r="G8" s="14"/>
      <c r="H8" s="14"/>
      <c r="I8" s="14"/>
      <c r="J8" s="14"/>
      <c r="K8" s="14"/>
      <c r="L8" s="14"/>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16" width="22.7109375" customWidth="1"/>
  </cols>
  <sheetData>
    <row r="1" spans="1:12" ht="15.6" customHeight="1" x14ac:dyDescent="0.25">
      <c r="A1" s="10" t="s">
        <v>176</v>
      </c>
      <c r="I1" s="2" t="str">
        <f>HYPERLINK("#'Contents'!A1", "Contents")</f>
        <v>Contents</v>
      </c>
    </row>
    <row r="2" spans="1:12" ht="15.6" customHeight="1" x14ac:dyDescent="0.25">
      <c r="A2" s="10"/>
    </row>
    <row r="3" spans="1:12" ht="30.95" customHeight="1" x14ac:dyDescent="0.2">
      <c r="A3" s="12" t="s">
        <v>100</v>
      </c>
      <c r="B3" s="11" t="s">
        <v>162</v>
      </c>
      <c r="C3" s="11" t="s">
        <v>163</v>
      </c>
      <c r="D3" s="11" t="s">
        <v>164</v>
      </c>
      <c r="E3" s="11" t="s">
        <v>165</v>
      </c>
      <c r="F3" s="11" t="s">
        <v>166</v>
      </c>
      <c r="G3" s="11" t="s">
        <v>167</v>
      </c>
      <c r="H3" s="11" t="s">
        <v>168</v>
      </c>
      <c r="I3" s="11" t="s">
        <v>169</v>
      </c>
      <c r="J3" s="11" t="s">
        <v>170</v>
      </c>
      <c r="K3" s="11" t="s">
        <v>171</v>
      </c>
      <c r="L3" s="11" t="s">
        <v>172</v>
      </c>
    </row>
    <row r="4" spans="1:12" ht="15.6" customHeight="1" x14ac:dyDescent="0.2">
      <c r="A4" s="13" t="s">
        <v>101</v>
      </c>
      <c r="B4" s="14">
        <v>25080</v>
      </c>
      <c r="C4" s="14">
        <v>20240</v>
      </c>
      <c r="D4" s="14">
        <v>21110</v>
      </c>
      <c r="E4" s="14">
        <v>17830</v>
      </c>
      <c r="F4" s="14">
        <v>13650</v>
      </c>
      <c r="G4" s="14">
        <v>11030</v>
      </c>
      <c r="H4" s="14">
        <v>10050</v>
      </c>
      <c r="I4" s="14">
        <v>8450</v>
      </c>
      <c r="J4" s="14">
        <v>8290</v>
      </c>
      <c r="K4" s="14">
        <v>620</v>
      </c>
      <c r="L4" s="14">
        <v>136350</v>
      </c>
    </row>
    <row r="5" spans="1:12" ht="15.6" customHeight="1" x14ac:dyDescent="0.2">
      <c r="A5" s="13" t="s">
        <v>102</v>
      </c>
      <c r="B5" s="14">
        <v>24750</v>
      </c>
      <c r="C5" s="14">
        <v>20010</v>
      </c>
      <c r="D5" s="14">
        <v>21110</v>
      </c>
      <c r="E5" s="14">
        <v>17940</v>
      </c>
      <c r="F5" s="14">
        <v>13720</v>
      </c>
      <c r="G5" s="14">
        <v>11010</v>
      </c>
      <c r="H5" s="14">
        <v>10040</v>
      </c>
      <c r="I5" s="14">
        <v>8520</v>
      </c>
      <c r="J5" s="14">
        <v>8430</v>
      </c>
      <c r="K5" s="14">
        <v>550</v>
      </c>
      <c r="L5" s="14">
        <v>136070</v>
      </c>
    </row>
    <row r="6" spans="1:12" ht="15.6" customHeight="1" x14ac:dyDescent="0.2">
      <c r="A6" s="13" t="s">
        <v>103</v>
      </c>
      <c r="B6" s="14">
        <v>24530</v>
      </c>
      <c r="C6" s="14">
        <v>19920</v>
      </c>
      <c r="D6" s="14">
        <v>21060</v>
      </c>
      <c r="E6" s="14">
        <v>18040</v>
      </c>
      <c r="F6" s="14">
        <v>13750</v>
      </c>
      <c r="G6" s="14">
        <v>11000</v>
      </c>
      <c r="H6" s="14">
        <v>10030</v>
      </c>
      <c r="I6" s="14">
        <v>8560</v>
      </c>
      <c r="J6" s="14">
        <v>8540</v>
      </c>
      <c r="K6" s="14">
        <v>500</v>
      </c>
      <c r="L6" s="14">
        <v>135920</v>
      </c>
    </row>
    <row r="7" spans="1:12" ht="15.6" customHeight="1" x14ac:dyDescent="0.2">
      <c r="A7" s="13" t="s">
        <v>104</v>
      </c>
      <c r="B7" s="14">
        <v>23950</v>
      </c>
      <c r="C7" s="14">
        <v>19770</v>
      </c>
      <c r="D7" s="14">
        <v>21090</v>
      </c>
      <c r="E7" s="14">
        <v>18160</v>
      </c>
      <c r="F7" s="14">
        <v>13790</v>
      </c>
      <c r="G7" s="14">
        <v>11010</v>
      </c>
      <c r="H7" s="14">
        <v>10000</v>
      </c>
      <c r="I7" s="14">
        <v>8570</v>
      </c>
      <c r="J7" s="14">
        <v>8660</v>
      </c>
      <c r="K7" s="14">
        <v>570</v>
      </c>
      <c r="L7" s="14">
        <v>135540</v>
      </c>
    </row>
    <row r="8" spans="1:12" ht="15.6" customHeight="1" x14ac:dyDescent="0.2">
      <c r="A8" s="13" t="s">
        <v>105</v>
      </c>
      <c r="B8" s="14">
        <v>23260</v>
      </c>
      <c r="C8" s="14">
        <v>19660</v>
      </c>
      <c r="D8" s="14">
        <v>21130</v>
      </c>
      <c r="E8" s="14">
        <v>18240</v>
      </c>
      <c r="F8" s="14">
        <v>13880</v>
      </c>
      <c r="G8" s="14">
        <v>10940</v>
      </c>
      <c r="H8" s="14">
        <v>10050</v>
      </c>
      <c r="I8" s="14">
        <v>8590</v>
      </c>
      <c r="J8" s="14">
        <v>8760</v>
      </c>
      <c r="K8" s="14">
        <v>550</v>
      </c>
      <c r="L8" s="14">
        <v>135070</v>
      </c>
    </row>
    <row r="9" spans="1:12" ht="15.6" customHeight="1" x14ac:dyDescent="0.2">
      <c r="A9" s="13" t="s">
        <v>106</v>
      </c>
      <c r="B9" s="14">
        <v>22730</v>
      </c>
      <c r="C9" s="14">
        <v>19470</v>
      </c>
      <c r="D9" s="14">
        <v>21060</v>
      </c>
      <c r="E9" s="14">
        <v>18290</v>
      </c>
      <c r="F9" s="14">
        <v>13960</v>
      </c>
      <c r="G9" s="14">
        <v>11000</v>
      </c>
      <c r="H9" s="14">
        <v>10050</v>
      </c>
      <c r="I9" s="14">
        <v>8610</v>
      </c>
      <c r="J9" s="14">
        <v>8890</v>
      </c>
      <c r="K9" s="14">
        <v>550</v>
      </c>
      <c r="L9" s="14">
        <v>134610</v>
      </c>
    </row>
    <row r="10" spans="1:12" ht="15.6" customHeight="1" x14ac:dyDescent="0.2">
      <c r="A10" s="13" t="s">
        <v>107</v>
      </c>
      <c r="B10" s="14">
        <v>22160</v>
      </c>
      <c r="C10" s="14">
        <v>19350</v>
      </c>
      <c r="D10" s="14">
        <v>21070</v>
      </c>
      <c r="E10" s="14">
        <v>18410</v>
      </c>
      <c r="F10" s="14">
        <v>14020</v>
      </c>
      <c r="G10" s="14">
        <v>11030</v>
      </c>
      <c r="H10" s="14">
        <v>10130</v>
      </c>
      <c r="I10" s="14">
        <v>8640</v>
      </c>
      <c r="J10" s="14">
        <v>9030</v>
      </c>
      <c r="K10" s="14">
        <v>540</v>
      </c>
      <c r="L10" s="14">
        <v>134390</v>
      </c>
    </row>
    <row r="11" spans="1:12" ht="15.6" customHeight="1" x14ac:dyDescent="0.2">
      <c r="A11" s="13" t="s">
        <v>108</v>
      </c>
      <c r="B11" s="14">
        <v>21690</v>
      </c>
      <c r="C11" s="14">
        <v>19210</v>
      </c>
      <c r="D11" s="14">
        <v>21040</v>
      </c>
      <c r="E11" s="14">
        <v>18460</v>
      </c>
      <c r="F11" s="14">
        <v>14140</v>
      </c>
      <c r="G11" s="14">
        <v>11080</v>
      </c>
      <c r="H11" s="14">
        <v>10160</v>
      </c>
      <c r="I11" s="14">
        <v>8690</v>
      </c>
      <c r="J11" s="14">
        <v>9120</v>
      </c>
      <c r="K11" s="14">
        <v>540</v>
      </c>
      <c r="L11" s="14">
        <v>134140</v>
      </c>
    </row>
    <row r="12" spans="1:12" ht="15.6" customHeight="1" x14ac:dyDescent="0.2">
      <c r="A12" s="13" t="s">
        <v>109</v>
      </c>
      <c r="B12" s="14">
        <v>21390</v>
      </c>
      <c r="C12" s="14">
        <v>19150</v>
      </c>
      <c r="D12" s="14">
        <v>21140</v>
      </c>
      <c r="E12" s="14">
        <v>18610</v>
      </c>
      <c r="F12" s="14">
        <v>14260</v>
      </c>
      <c r="G12" s="14">
        <v>11100</v>
      </c>
      <c r="H12" s="14">
        <v>10190</v>
      </c>
      <c r="I12" s="14">
        <v>8740</v>
      </c>
      <c r="J12" s="14">
        <v>9260</v>
      </c>
      <c r="K12" s="14">
        <v>520</v>
      </c>
      <c r="L12" s="14">
        <v>134360</v>
      </c>
    </row>
    <row r="13" spans="1:12" ht="15.6" customHeight="1" x14ac:dyDescent="0.2">
      <c r="A13" s="13" t="s">
        <v>110</v>
      </c>
      <c r="B13" s="14">
        <v>21190</v>
      </c>
      <c r="C13" s="14">
        <v>19210</v>
      </c>
      <c r="D13" s="14">
        <v>21320</v>
      </c>
      <c r="E13" s="14">
        <v>18780</v>
      </c>
      <c r="F13" s="14">
        <v>14380</v>
      </c>
      <c r="G13" s="14">
        <v>11160</v>
      </c>
      <c r="H13" s="14">
        <v>10290</v>
      </c>
      <c r="I13" s="14">
        <v>8880</v>
      </c>
      <c r="J13" s="14">
        <v>9420</v>
      </c>
      <c r="K13" s="14">
        <v>520</v>
      </c>
      <c r="L13" s="14">
        <v>135150</v>
      </c>
    </row>
    <row r="14" spans="1:12" ht="15.6" customHeight="1" x14ac:dyDescent="0.2">
      <c r="A14" s="13" t="s">
        <v>111</v>
      </c>
      <c r="B14" s="14">
        <v>20990</v>
      </c>
      <c r="C14" s="14">
        <v>19220</v>
      </c>
      <c r="D14" s="14">
        <v>21510</v>
      </c>
      <c r="E14" s="14">
        <v>19050</v>
      </c>
      <c r="F14" s="14">
        <v>14540</v>
      </c>
      <c r="G14" s="14">
        <v>11290</v>
      </c>
      <c r="H14" s="14">
        <v>10310</v>
      </c>
      <c r="I14" s="14">
        <v>9020</v>
      </c>
      <c r="J14" s="14">
        <v>9520</v>
      </c>
      <c r="K14" s="14">
        <v>520</v>
      </c>
      <c r="L14" s="14">
        <v>135970</v>
      </c>
    </row>
    <row r="15" spans="1:12" ht="15.6" customHeight="1" x14ac:dyDescent="0.2">
      <c r="A15" s="13" t="s">
        <v>112</v>
      </c>
      <c r="B15" s="14">
        <v>20660</v>
      </c>
      <c r="C15" s="14">
        <v>19180</v>
      </c>
      <c r="D15" s="14">
        <v>21590</v>
      </c>
      <c r="E15" s="14">
        <v>19240</v>
      </c>
      <c r="F15" s="14">
        <v>14720</v>
      </c>
      <c r="G15" s="14">
        <v>11340</v>
      </c>
      <c r="H15" s="14">
        <v>10350</v>
      </c>
      <c r="I15" s="14">
        <v>9170</v>
      </c>
      <c r="J15" s="14">
        <v>9580</v>
      </c>
      <c r="K15" s="14">
        <v>520</v>
      </c>
      <c r="L15" s="14">
        <v>136340</v>
      </c>
    </row>
    <row r="16" spans="1:12" ht="15.6" customHeight="1" x14ac:dyDescent="0.2">
      <c r="A16" s="13" t="s">
        <v>113</v>
      </c>
      <c r="B16" s="14">
        <v>20500</v>
      </c>
      <c r="C16" s="14">
        <v>19230</v>
      </c>
      <c r="D16" s="14">
        <v>21860</v>
      </c>
      <c r="E16" s="14">
        <v>19690</v>
      </c>
      <c r="F16" s="14">
        <v>15070</v>
      </c>
      <c r="G16" s="14">
        <v>11460</v>
      </c>
      <c r="H16" s="14">
        <v>10490</v>
      </c>
      <c r="I16" s="14">
        <v>9320</v>
      </c>
      <c r="J16" s="14">
        <v>9760</v>
      </c>
      <c r="K16" s="14">
        <v>510</v>
      </c>
      <c r="L16" s="14">
        <v>137890</v>
      </c>
    </row>
    <row r="17" spans="1:12" ht="15.6" customHeight="1" x14ac:dyDescent="0.2">
      <c r="A17" s="13" t="s">
        <v>114</v>
      </c>
      <c r="B17" s="14">
        <v>20640</v>
      </c>
      <c r="C17" s="14">
        <v>19530</v>
      </c>
      <c r="D17" s="14">
        <v>22210</v>
      </c>
      <c r="E17" s="14">
        <v>20030</v>
      </c>
      <c r="F17" s="14">
        <v>15370</v>
      </c>
      <c r="G17" s="14">
        <v>11670</v>
      </c>
      <c r="H17" s="14">
        <v>10670</v>
      </c>
      <c r="I17" s="14">
        <v>9430</v>
      </c>
      <c r="J17" s="14">
        <v>10000</v>
      </c>
      <c r="K17" s="14">
        <v>500</v>
      </c>
      <c r="L17" s="14">
        <v>140040</v>
      </c>
    </row>
    <row r="18" spans="1:12" ht="15.6" customHeight="1" x14ac:dyDescent="0.2">
      <c r="A18" s="13" t="s">
        <v>115</v>
      </c>
      <c r="B18" s="14">
        <v>20820</v>
      </c>
      <c r="C18" s="14">
        <v>19710</v>
      </c>
      <c r="D18" s="14">
        <v>22400</v>
      </c>
      <c r="E18" s="14">
        <v>20250</v>
      </c>
      <c r="F18" s="14">
        <v>15620</v>
      </c>
      <c r="G18" s="14">
        <v>11810</v>
      </c>
      <c r="H18" s="14">
        <v>10780</v>
      </c>
      <c r="I18" s="14">
        <v>9530</v>
      </c>
      <c r="J18" s="14">
        <v>10190</v>
      </c>
      <c r="K18" s="14">
        <v>490</v>
      </c>
      <c r="L18" s="14">
        <v>141600</v>
      </c>
    </row>
    <row r="19" spans="1:12" ht="15.6" customHeight="1" x14ac:dyDescent="0.2">
      <c r="A19" s="13" t="s">
        <v>116</v>
      </c>
      <c r="B19" s="14">
        <v>20930</v>
      </c>
      <c r="C19" s="14">
        <v>19830</v>
      </c>
      <c r="D19" s="14">
        <v>22670</v>
      </c>
      <c r="E19" s="14">
        <v>20590</v>
      </c>
      <c r="F19" s="14">
        <v>15970</v>
      </c>
      <c r="G19" s="14">
        <v>12010</v>
      </c>
      <c r="H19" s="14">
        <v>10950</v>
      </c>
      <c r="I19" s="14">
        <v>9690</v>
      </c>
      <c r="J19" s="14">
        <v>10410</v>
      </c>
      <c r="K19" s="14">
        <v>480</v>
      </c>
      <c r="L19" s="14">
        <v>143520</v>
      </c>
    </row>
    <row r="20" spans="1:12" ht="15.6" customHeight="1" x14ac:dyDescent="0.2">
      <c r="A20" s="13" t="s">
        <v>117</v>
      </c>
      <c r="B20" s="14">
        <v>20860</v>
      </c>
      <c r="C20" s="14">
        <v>19950</v>
      </c>
      <c r="D20" s="14">
        <v>22940</v>
      </c>
      <c r="E20" s="14">
        <v>20970</v>
      </c>
      <c r="F20" s="14">
        <v>16240</v>
      </c>
      <c r="G20" s="14">
        <v>12190</v>
      </c>
      <c r="H20" s="14">
        <v>11140</v>
      </c>
      <c r="I20" s="14">
        <v>9860</v>
      </c>
      <c r="J20" s="14">
        <v>10630</v>
      </c>
      <c r="K20" s="14">
        <v>470</v>
      </c>
      <c r="L20" s="14">
        <v>145230</v>
      </c>
    </row>
    <row r="21" spans="1:12" ht="15.6" customHeight="1" x14ac:dyDescent="0.2">
      <c r="A21" s="13" t="s">
        <v>118</v>
      </c>
      <c r="B21" s="14">
        <v>20980</v>
      </c>
      <c r="C21" s="14">
        <v>20060</v>
      </c>
      <c r="D21" s="14">
        <v>23120</v>
      </c>
      <c r="E21" s="14">
        <v>21260</v>
      </c>
      <c r="F21" s="14">
        <v>16520</v>
      </c>
      <c r="G21" s="14">
        <v>12430</v>
      </c>
      <c r="H21" s="14">
        <v>11240</v>
      </c>
      <c r="I21" s="14">
        <v>10030</v>
      </c>
      <c r="J21" s="14">
        <v>10840</v>
      </c>
      <c r="K21" s="14">
        <v>460</v>
      </c>
      <c r="L21" s="14">
        <v>146930</v>
      </c>
    </row>
    <row r="22" spans="1:12" ht="15.6" customHeight="1" x14ac:dyDescent="0.2">
      <c r="A22" s="13" t="s">
        <v>119</v>
      </c>
      <c r="B22" s="14">
        <v>21040</v>
      </c>
      <c r="C22" s="14">
        <v>20150</v>
      </c>
      <c r="D22" s="14">
        <v>23330</v>
      </c>
      <c r="E22" s="14">
        <v>21540</v>
      </c>
      <c r="F22" s="14">
        <v>16750</v>
      </c>
      <c r="G22" s="14">
        <v>12600</v>
      </c>
      <c r="H22" s="14">
        <v>11390</v>
      </c>
      <c r="I22" s="14">
        <v>10220</v>
      </c>
      <c r="J22" s="14">
        <v>11000</v>
      </c>
      <c r="K22" s="14">
        <v>460</v>
      </c>
      <c r="L22" s="14">
        <v>148470</v>
      </c>
    </row>
    <row r="23" spans="1:12" ht="15.6" customHeight="1" x14ac:dyDescent="0.2">
      <c r="A23" s="13" t="s">
        <v>120</v>
      </c>
      <c r="B23" s="14">
        <v>20870</v>
      </c>
      <c r="C23" s="14">
        <v>20150</v>
      </c>
      <c r="D23" s="14">
        <v>23290</v>
      </c>
      <c r="E23" s="14">
        <v>21670</v>
      </c>
      <c r="F23" s="14">
        <v>16900</v>
      </c>
      <c r="G23" s="14">
        <v>12660</v>
      </c>
      <c r="H23" s="14">
        <v>11480</v>
      </c>
      <c r="I23" s="14">
        <v>10250</v>
      </c>
      <c r="J23" s="14">
        <v>11150</v>
      </c>
      <c r="K23" s="14">
        <v>460</v>
      </c>
      <c r="L23" s="14">
        <v>148870</v>
      </c>
    </row>
    <row r="24" spans="1:12" ht="15.6" customHeight="1" x14ac:dyDescent="0.2">
      <c r="A24" s="13" t="s">
        <v>121</v>
      </c>
      <c r="B24" s="14">
        <v>20770</v>
      </c>
      <c r="C24" s="14">
        <v>20260</v>
      </c>
      <c r="D24" s="14">
        <v>23450</v>
      </c>
      <c r="E24" s="14">
        <v>21860</v>
      </c>
      <c r="F24" s="14">
        <v>17090</v>
      </c>
      <c r="G24" s="14">
        <v>12810</v>
      </c>
      <c r="H24" s="14">
        <v>11550</v>
      </c>
      <c r="I24" s="14">
        <v>10370</v>
      </c>
      <c r="J24" s="14">
        <v>11300</v>
      </c>
      <c r="K24" s="14">
        <v>460</v>
      </c>
      <c r="L24" s="14">
        <v>149930</v>
      </c>
    </row>
    <row r="25" spans="1:12" ht="15.6" customHeight="1" x14ac:dyDescent="0.2">
      <c r="A25" s="13" t="s">
        <v>122</v>
      </c>
      <c r="B25" s="14">
        <v>20690</v>
      </c>
      <c r="C25" s="14">
        <v>20260</v>
      </c>
      <c r="D25" s="14">
        <v>23520</v>
      </c>
      <c r="E25" s="14">
        <v>22090</v>
      </c>
      <c r="F25" s="14">
        <v>17260</v>
      </c>
      <c r="G25" s="14">
        <v>12870</v>
      </c>
      <c r="H25" s="14">
        <v>11620</v>
      </c>
      <c r="I25" s="14">
        <v>10490</v>
      </c>
      <c r="J25" s="14">
        <v>11490</v>
      </c>
      <c r="K25" s="14">
        <v>450</v>
      </c>
      <c r="L25" s="14">
        <v>150720</v>
      </c>
    </row>
    <row r="26" spans="1:12" ht="15.6" customHeight="1" x14ac:dyDescent="0.2">
      <c r="A26" s="13" t="s">
        <v>123</v>
      </c>
      <c r="B26" s="14">
        <v>20680</v>
      </c>
      <c r="C26" s="14">
        <v>20270</v>
      </c>
      <c r="D26" s="14">
        <v>23730</v>
      </c>
      <c r="E26" s="14">
        <v>22280</v>
      </c>
      <c r="F26" s="14">
        <v>17460</v>
      </c>
      <c r="G26" s="14">
        <v>12990</v>
      </c>
      <c r="H26" s="14">
        <v>11710</v>
      </c>
      <c r="I26" s="14">
        <v>10590</v>
      </c>
      <c r="J26" s="14">
        <v>11660</v>
      </c>
      <c r="K26" s="14">
        <v>440</v>
      </c>
      <c r="L26" s="14">
        <v>151810</v>
      </c>
    </row>
    <row r="27" spans="1:12" ht="15.6" customHeight="1" x14ac:dyDescent="0.2">
      <c r="A27" s="13" t="s">
        <v>124</v>
      </c>
      <c r="B27" s="14">
        <v>20480</v>
      </c>
      <c r="C27" s="14">
        <v>20250</v>
      </c>
      <c r="D27" s="14">
        <v>23710</v>
      </c>
      <c r="E27" s="14">
        <v>22470</v>
      </c>
      <c r="F27" s="14">
        <v>17600</v>
      </c>
      <c r="G27" s="14">
        <v>13040</v>
      </c>
      <c r="H27" s="14">
        <v>11730</v>
      </c>
      <c r="I27" s="14">
        <v>10650</v>
      </c>
      <c r="J27" s="14">
        <v>11810</v>
      </c>
      <c r="K27" s="14">
        <v>440</v>
      </c>
      <c r="L27" s="14">
        <v>152180</v>
      </c>
    </row>
    <row r="28" spans="1:12" ht="15.6" customHeight="1" x14ac:dyDescent="0.2">
      <c r="A28" s="13" t="s">
        <v>125</v>
      </c>
      <c r="B28" s="14">
        <v>20350</v>
      </c>
      <c r="C28" s="14">
        <v>20320</v>
      </c>
      <c r="D28" s="14">
        <v>23800</v>
      </c>
      <c r="E28" s="14">
        <v>22720</v>
      </c>
      <c r="F28" s="14">
        <v>17840</v>
      </c>
      <c r="G28" s="14">
        <v>13150</v>
      </c>
      <c r="H28" s="14">
        <v>11890</v>
      </c>
      <c r="I28" s="14">
        <v>10710</v>
      </c>
      <c r="J28" s="14">
        <v>12010</v>
      </c>
      <c r="K28" s="14">
        <v>420</v>
      </c>
      <c r="L28" s="14">
        <v>153210</v>
      </c>
    </row>
    <row r="29" spans="1:12" ht="15.6" customHeight="1" x14ac:dyDescent="0.2">
      <c r="A29" s="13" t="s">
        <v>126</v>
      </c>
      <c r="B29" s="14">
        <v>20410</v>
      </c>
      <c r="C29" s="14">
        <v>20440</v>
      </c>
      <c r="D29" s="14">
        <v>23930</v>
      </c>
      <c r="E29" s="14">
        <v>22920</v>
      </c>
      <c r="F29" s="14">
        <v>18090</v>
      </c>
      <c r="G29" s="14">
        <v>13290</v>
      </c>
      <c r="H29" s="14">
        <v>12090</v>
      </c>
      <c r="I29" s="14">
        <v>10860</v>
      </c>
      <c r="J29" s="14">
        <v>12220</v>
      </c>
      <c r="K29" s="14">
        <v>420</v>
      </c>
      <c r="L29" s="14">
        <v>154660</v>
      </c>
    </row>
    <row r="30" spans="1:12" ht="15.6" customHeight="1" x14ac:dyDescent="0.2">
      <c r="A30" s="13" t="s">
        <v>127</v>
      </c>
      <c r="B30" s="14">
        <v>20510</v>
      </c>
      <c r="C30" s="14">
        <v>20580</v>
      </c>
      <c r="D30" s="14">
        <v>24060</v>
      </c>
      <c r="E30" s="14">
        <v>23110</v>
      </c>
      <c r="F30" s="14">
        <v>18380</v>
      </c>
      <c r="G30" s="14">
        <v>13400</v>
      </c>
      <c r="H30" s="14">
        <v>12210</v>
      </c>
      <c r="I30" s="14">
        <v>10930</v>
      </c>
      <c r="J30" s="14">
        <v>12340</v>
      </c>
      <c r="K30" s="14">
        <v>420</v>
      </c>
      <c r="L30" s="14">
        <v>155930</v>
      </c>
    </row>
    <row r="31" spans="1:12" ht="15.6" customHeight="1" x14ac:dyDescent="0.2">
      <c r="A31" s="13" t="s">
        <v>128</v>
      </c>
      <c r="B31" s="14">
        <v>20580</v>
      </c>
      <c r="C31" s="14">
        <v>20750</v>
      </c>
      <c r="D31" s="14">
        <v>24220</v>
      </c>
      <c r="E31" s="14">
        <v>23390</v>
      </c>
      <c r="F31" s="14">
        <v>18640</v>
      </c>
      <c r="G31" s="14">
        <v>13560</v>
      </c>
      <c r="H31" s="14">
        <v>12350</v>
      </c>
      <c r="I31" s="14">
        <v>11050</v>
      </c>
      <c r="J31" s="14">
        <v>12490</v>
      </c>
      <c r="K31" s="14">
        <v>420</v>
      </c>
      <c r="L31" s="14">
        <v>157440</v>
      </c>
    </row>
    <row r="32" spans="1:12" ht="15.6" customHeight="1" x14ac:dyDescent="0.2">
      <c r="A32" s="13" t="s">
        <v>129</v>
      </c>
      <c r="B32" s="14">
        <v>20640</v>
      </c>
      <c r="C32" s="14">
        <v>20770</v>
      </c>
      <c r="D32" s="14">
        <v>24280</v>
      </c>
      <c r="E32" s="14">
        <v>23660</v>
      </c>
      <c r="F32" s="14">
        <v>18830</v>
      </c>
      <c r="G32" s="14">
        <v>13680</v>
      </c>
      <c r="H32" s="14">
        <v>12460</v>
      </c>
      <c r="I32" s="14">
        <v>11170</v>
      </c>
      <c r="J32" s="14">
        <v>12540</v>
      </c>
      <c r="K32" s="14">
        <v>420</v>
      </c>
      <c r="L32" s="14">
        <v>158460</v>
      </c>
    </row>
    <row r="33" spans="1:12" ht="15.6" customHeight="1" x14ac:dyDescent="0.2">
      <c r="A33" s="13" t="s">
        <v>130</v>
      </c>
      <c r="B33" s="14">
        <v>20680</v>
      </c>
      <c r="C33" s="14">
        <v>21050</v>
      </c>
      <c r="D33" s="14">
        <v>24480</v>
      </c>
      <c r="E33" s="14">
        <v>24100</v>
      </c>
      <c r="F33" s="14">
        <v>19180</v>
      </c>
      <c r="G33" s="14">
        <v>13920</v>
      </c>
      <c r="H33" s="14">
        <v>12590</v>
      </c>
      <c r="I33" s="14">
        <v>11350</v>
      </c>
      <c r="J33" s="14">
        <v>12720</v>
      </c>
      <c r="K33" s="14">
        <v>420</v>
      </c>
      <c r="L33" s="14">
        <v>160480</v>
      </c>
    </row>
    <row r="34" spans="1:12" ht="15.6" customHeight="1" x14ac:dyDescent="0.2">
      <c r="A34" s="13" t="s">
        <v>131</v>
      </c>
      <c r="B34" s="14">
        <v>20790</v>
      </c>
      <c r="C34" s="14">
        <v>21170</v>
      </c>
      <c r="D34" s="14">
        <v>24680</v>
      </c>
      <c r="E34" s="14">
        <v>24460</v>
      </c>
      <c r="F34" s="14">
        <v>19430</v>
      </c>
      <c r="G34" s="14">
        <v>14230</v>
      </c>
      <c r="H34" s="14">
        <v>12770</v>
      </c>
      <c r="I34" s="14">
        <v>11530</v>
      </c>
      <c r="J34" s="14">
        <v>12870</v>
      </c>
      <c r="K34" s="14">
        <v>420</v>
      </c>
      <c r="L34" s="14">
        <v>162340</v>
      </c>
    </row>
    <row r="35" spans="1:12" ht="15.6" customHeight="1" x14ac:dyDescent="0.2">
      <c r="A35" s="13" t="s">
        <v>132</v>
      </c>
      <c r="B35" s="14">
        <v>20720</v>
      </c>
      <c r="C35" s="14">
        <v>21250</v>
      </c>
      <c r="D35" s="14">
        <v>24760</v>
      </c>
      <c r="E35" s="14">
        <v>24650</v>
      </c>
      <c r="F35" s="14">
        <v>19710</v>
      </c>
      <c r="G35" s="14">
        <v>14390</v>
      </c>
      <c r="H35" s="14">
        <v>12920</v>
      </c>
      <c r="I35" s="14">
        <v>11600</v>
      </c>
      <c r="J35" s="14">
        <v>13000</v>
      </c>
      <c r="K35" s="14">
        <v>420</v>
      </c>
      <c r="L35" s="14">
        <v>163410</v>
      </c>
    </row>
    <row r="36" spans="1:12" ht="15.6" customHeight="1" x14ac:dyDescent="0.2">
      <c r="A36" s="13" t="s">
        <v>133</v>
      </c>
      <c r="B36" s="14">
        <v>20590</v>
      </c>
      <c r="C36" s="14">
        <v>21370</v>
      </c>
      <c r="D36" s="14">
        <v>25280</v>
      </c>
      <c r="E36" s="14">
        <v>25570</v>
      </c>
      <c r="F36" s="14">
        <v>20580</v>
      </c>
      <c r="G36" s="14">
        <v>15140</v>
      </c>
      <c r="H36" s="14">
        <v>13420</v>
      </c>
      <c r="I36" s="14">
        <v>11820</v>
      </c>
      <c r="J36" s="14">
        <v>13220</v>
      </c>
      <c r="K36" s="14">
        <v>410</v>
      </c>
      <c r="L36" s="14">
        <v>167410</v>
      </c>
    </row>
    <row r="37" spans="1:12" ht="15.6" customHeight="1" x14ac:dyDescent="0.2">
      <c r="A37" s="13" t="s">
        <v>134</v>
      </c>
      <c r="B37" s="14">
        <v>20620</v>
      </c>
      <c r="C37" s="14">
        <v>21570</v>
      </c>
      <c r="D37" s="14">
        <v>25830</v>
      </c>
      <c r="E37" s="14">
        <v>26570</v>
      </c>
      <c r="F37" s="14">
        <v>21560</v>
      </c>
      <c r="G37" s="14">
        <v>15950</v>
      </c>
      <c r="H37" s="14">
        <v>14050</v>
      </c>
      <c r="I37" s="14">
        <v>12240</v>
      </c>
      <c r="J37" s="14">
        <v>13540</v>
      </c>
      <c r="K37" s="14">
        <v>400</v>
      </c>
      <c r="L37" s="14">
        <v>172330</v>
      </c>
    </row>
    <row r="38" spans="1:12" ht="15.6" customHeight="1" x14ac:dyDescent="0.2">
      <c r="A38" s="13" t="s">
        <v>135</v>
      </c>
      <c r="B38" s="14">
        <v>20480</v>
      </c>
      <c r="C38" s="14">
        <v>21570</v>
      </c>
      <c r="D38" s="14">
        <v>26190</v>
      </c>
      <c r="E38" s="14">
        <v>27630</v>
      </c>
      <c r="F38" s="14">
        <v>22970</v>
      </c>
      <c r="G38" s="14">
        <v>17150</v>
      </c>
      <c r="H38" s="14">
        <v>14880</v>
      </c>
      <c r="I38" s="14">
        <v>12650</v>
      </c>
      <c r="J38" s="14">
        <v>13890</v>
      </c>
      <c r="K38" s="14">
        <v>410</v>
      </c>
      <c r="L38" s="14">
        <v>177830</v>
      </c>
    </row>
    <row r="39" spans="1:12" ht="15.6" customHeight="1" x14ac:dyDescent="0.2">
      <c r="A39" s="13" t="s">
        <v>136</v>
      </c>
      <c r="B39" s="14">
        <v>20330</v>
      </c>
      <c r="C39" s="14">
        <v>21550</v>
      </c>
      <c r="D39" s="14">
        <v>26570</v>
      </c>
      <c r="E39" s="14">
        <v>28600</v>
      </c>
      <c r="F39" s="14">
        <v>24360</v>
      </c>
      <c r="G39" s="14">
        <v>18460</v>
      </c>
      <c r="H39" s="14">
        <v>15800</v>
      </c>
      <c r="I39" s="14">
        <v>13200</v>
      </c>
      <c r="J39" s="14">
        <v>14280</v>
      </c>
      <c r="K39" s="14">
        <v>410</v>
      </c>
      <c r="L39" s="14">
        <v>183560</v>
      </c>
    </row>
    <row r="40" spans="1:12" ht="15.6" customHeight="1" x14ac:dyDescent="0.2">
      <c r="A40" s="13" t="s">
        <v>137</v>
      </c>
      <c r="B40" s="14">
        <v>20230</v>
      </c>
      <c r="C40" s="14">
        <v>21580</v>
      </c>
      <c r="D40" s="14">
        <v>26860</v>
      </c>
      <c r="E40" s="14">
        <v>29640</v>
      </c>
      <c r="F40" s="14">
        <v>25880</v>
      </c>
      <c r="G40" s="14">
        <v>19730</v>
      </c>
      <c r="H40" s="14">
        <v>16600</v>
      </c>
      <c r="I40" s="14">
        <v>13600</v>
      </c>
      <c r="J40" s="14">
        <v>14580</v>
      </c>
      <c r="K40" s="14">
        <v>400</v>
      </c>
      <c r="L40" s="14">
        <v>189090</v>
      </c>
    </row>
    <row r="41" spans="1:12" ht="15.6" customHeight="1" x14ac:dyDescent="0.2">
      <c r="A41" s="13" t="s">
        <v>138</v>
      </c>
      <c r="B41" s="14">
        <v>20220</v>
      </c>
      <c r="C41" s="14">
        <v>21580</v>
      </c>
      <c r="D41" s="14">
        <v>27140</v>
      </c>
      <c r="E41" s="14">
        <v>30380</v>
      </c>
      <c r="F41" s="14">
        <v>27020</v>
      </c>
      <c r="G41" s="14">
        <v>20730</v>
      </c>
      <c r="H41" s="14">
        <v>17170</v>
      </c>
      <c r="I41" s="14">
        <v>13920</v>
      </c>
      <c r="J41" s="14">
        <v>14850</v>
      </c>
      <c r="K41" s="14">
        <v>400</v>
      </c>
      <c r="L41" s="14">
        <v>193400</v>
      </c>
    </row>
    <row r="42" spans="1:12" ht="15.6" customHeight="1" x14ac:dyDescent="0.2">
      <c r="A42" s="13" t="s">
        <v>139</v>
      </c>
      <c r="B42" s="14">
        <v>20400</v>
      </c>
      <c r="C42" s="14">
        <v>21670</v>
      </c>
      <c r="D42" s="14">
        <v>27340</v>
      </c>
      <c r="E42" s="14">
        <v>30920</v>
      </c>
      <c r="F42" s="14">
        <v>27730</v>
      </c>
      <c r="G42" s="14">
        <v>21300</v>
      </c>
      <c r="H42" s="14">
        <v>17540</v>
      </c>
      <c r="I42" s="14">
        <v>14160</v>
      </c>
      <c r="J42" s="14">
        <v>15090</v>
      </c>
      <c r="K42" s="14">
        <v>390</v>
      </c>
      <c r="L42" s="14">
        <v>196540</v>
      </c>
    </row>
    <row r="43" spans="1:12" ht="15.6" customHeight="1" x14ac:dyDescent="0.2">
      <c r="A43" s="13" t="s">
        <v>140</v>
      </c>
      <c r="B43" s="14">
        <v>20370</v>
      </c>
      <c r="C43" s="14">
        <v>21730</v>
      </c>
      <c r="D43" s="14">
        <v>27630</v>
      </c>
      <c r="E43" s="14">
        <v>31560</v>
      </c>
      <c r="F43" s="14">
        <v>28510</v>
      </c>
      <c r="G43" s="14">
        <v>21950</v>
      </c>
      <c r="H43" s="14">
        <v>17920</v>
      </c>
      <c r="I43" s="14">
        <v>14440</v>
      </c>
      <c r="J43" s="14">
        <v>15290</v>
      </c>
      <c r="K43" s="14">
        <v>380</v>
      </c>
      <c r="L43" s="14">
        <v>199780</v>
      </c>
    </row>
    <row r="44" spans="1:12" ht="15.6" customHeight="1" x14ac:dyDescent="0.2">
      <c r="A44" s="13" t="s">
        <v>141</v>
      </c>
      <c r="B44" s="14">
        <v>20530</v>
      </c>
      <c r="C44" s="14">
        <v>21840</v>
      </c>
      <c r="D44" s="14">
        <v>27950</v>
      </c>
      <c r="E44" s="14">
        <v>32260</v>
      </c>
      <c r="F44" s="14">
        <v>29420</v>
      </c>
      <c r="G44" s="14">
        <v>22700</v>
      </c>
      <c r="H44" s="14">
        <v>18510</v>
      </c>
      <c r="I44" s="14">
        <v>14700</v>
      </c>
      <c r="J44" s="14">
        <v>15520</v>
      </c>
      <c r="K44" s="14">
        <v>380</v>
      </c>
      <c r="L44" s="14">
        <v>203810</v>
      </c>
    </row>
    <row r="45" spans="1:12" ht="15.6" customHeight="1" x14ac:dyDescent="0.2">
      <c r="A45" s="13" t="s">
        <v>142</v>
      </c>
      <c r="B45" s="14">
        <v>20670</v>
      </c>
      <c r="C45" s="14">
        <v>22100</v>
      </c>
      <c r="D45" s="14">
        <v>28440</v>
      </c>
      <c r="E45" s="14">
        <v>33120</v>
      </c>
      <c r="F45" s="14">
        <v>30370</v>
      </c>
      <c r="G45" s="14">
        <v>23660</v>
      </c>
      <c r="H45" s="14">
        <v>19130</v>
      </c>
      <c r="I45" s="14">
        <v>15080</v>
      </c>
      <c r="J45" s="14">
        <v>15730</v>
      </c>
      <c r="K45" s="14">
        <v>370</v>
      </c>
      <c r="L45" s="14">
        <v>208660</v>
      </c>
    </row>
    <row r="46" spans="1:12" ht="15.6" customHeight="1" x14ac:dyDescent="0.2">
      <c r="A46" s="13" t="s">
        <v>143</v>
      </c>
      <c r="B46" s="14">
        <v>20750</v>
      </c>
      <c r="C46" s="14">
        <v>22310</v>
      </c>
      <c r="D46" s="14">
        <v>28720</v>
      </c>
      <c r="E46" s="14">
        <v>33770</v>
      </c>
      <c r="F46" s="14">
        <v>31190</v>
      </c>
      <c r="G46" s="14">
        <v>24350</v>
      </c>
      <c r="H46" s="14">
        <v>19850</v>
      </c>
      <c r="I46" s="14">
        <v>15480</v>
      </c>
      <c r="J46" s="14">
        <v>16040</v>
      </c>
      <c r="K46" s="14">
        <v>360</v>
      </c>
      <c r="L46" s="14">
        <v>212810</v>
      </c>
    </row>
    <row r="47" spans="1:12" ht="15.6" customHeight="1" x14ac:dyDescent="0.2">
      <c r="A47" s="13" t="s">
        <v>144</v>
      </c>
      <c r="B47" s="14">
        <v>20640</v>
      </c>
      <c r="C47" s="14">
        <v>22280</v>
      </c>
      <c r="D47" s="14">
        <v>28750</v>
      </c>
      <c r="E47" s="14">
        <v>33920</v>
      </c>
      <c r="F47" s="14">
        <v>31570</v>
      </c>
      <c r="G47" s="14">
        <v>24800</v>
      </c>
      <c r="H47" s="14">
        <v>20080</v>
      </c>
      <c r="I47" s="14">
        <v>15720</v>
      </c>
      <c r="J47" s="14">
        <v>16260</v>
      </c>
      <c r="K47" s="14">
        <v>370</v>
      </c>
      <c r="L47" s="14">
        <v>214390</v>
      </c>
    </row>
    <row r="48" spans="1:12" ht="15.6" customHeight="1" x14ac:dyDescent="0.2">
      <c r="A48" s="13" t="s">
        <v>145</v>
      </c>
      <c r="B48" s="14">
        <v>20570</v>
      </c>
      <c r="C48" s="14">
        <v>22370</v>
      </c>
      <c r="D48" s="14">
        <v>28850</v>
      </c>
      <c r="E48" s="14">
        <v>34460</v>
      </c>
      <c r="F48" s="14">
        <v>32150</v>
      </c>
      <c r="G48" s="14">
        <v>25290</v>
      </c>
      <c r="H48" s="14">
        <v>20510</v>
      </c>
      <c r="I48" s="14">
        <v>16010</v>
      </c>
      <c r="J48" s="14">
        <v>16790</v>
      </c>
      <c r="K48" s="14">
        <v>370</v>
      </c>
      <c r="L48" s="14">
        <v>217370</v>
      </c>
    </row>
    <row r="49" spans="1:12" ht="15.6" customHeight="1" x14ac:dyDescent="0.2">
      <c r="A49" s="13" t="s">
        <v>146</v>
      </c>
      <c r="B49" s="14">
        <v>20600</v>
      </c>
      <c r="C49" s="14">
        <v>22390</v>
      </c>
      <c r="D49" s="14">
        <v>28940</v>
      </c>
      <c r="E49" s="14">
        <v>34770</v>
      </c>
      <c r="F49" s="14">
        <v>32450</v>
      </c>
      <c r="G49" s="14">
        <v>25690</v>
      </c>
      <c r="H49" s="14">
        <v>20660</v>
      </c>
      <c r="I49" s="14">
        <v>16220</v>
      </c>
      <c r="J49" s="14">
        <v>17190</v>
      </c>
      <c r="K49" s="14">
        <v>360</v>
      </c>
      <c r="L49" s="14">
        <v>219250</v>
      </c>
    </row>
    <row r="50" spans="1:12" ht="15.6" customHeight="1" x14ac:dyDescent="0.2">
      <c r="A50" s="13" t="s">
        <v>147</v>
      </c>
      <c r="B50" s="14">
        <v>20590</v>
      </c>
      <c r="C50" s="14">
        <v>22390</v>
      </c>
      <c r="D50" s="14">
        <v>28920</v>
      </c>
      <c r="E50" s="14">
        <v>34850</v>
      </c>
      <c r="F50" s="14">
        <v>32530</v>
      </c>
      <c r="G50" s="14">
        <v>25820</v>
      </c>
      <c r="H50" s="14">
        <v>20870</v>
      </c>
      <c r="I50" s="14">
        <v>16660</v>
      </c>
      <c r="J50" s="14">
        <v>17660</v>
      </c>
      <c r="K50" s="14">
        <v>370</v>
      </c>
      <c r="L50" s="14">
        <v>220650</v>
      </c>
    </row>
    <row r="51" spans="1:12" ht="15.6" customHeight="1" x14ac:dyDescent="0.2">
      <c r="A51" s="13" t="s">
        <v>148</v>
      </c>
      <c r="B51" s="14">
        <v>20440</v>
      </c>
      <c r="C51" s="14">
        <v>22360</v>
      </c>
      <c r="D51" s="14">
        <v>28810</v>
      </c>
      <c r="E51" s="14">
        <v>34760</v>
      </c>
      <c r="F51" s="14">
        <v>32560</v>
      </c>
      <c r="G51" s="14">
        <v>26020</v>
      </c>
      <c r="H51" s="14">
        <v>21100</v>
      </c>
      <c r="I51" s="14">
        <v>17120</v>
      </c>
      <c r="J51" s="14">
        <v>18320</v>
      </c>
      <c r="K51" s="14">
        <v>360</v>
      </c>
      <c r="L51" s="14">
        <v>221850</v>
      </c>
    </row>
    <row r="52" spans="1:12" ht="15.6" customHeight="1" x14ac:dyDescent="0.2">
      <c r="A52" s="13" t="s">
        <v>149</v>
      </c>
      <c r="B52" s="14">
        <v>20360</v>
      </c>
      <c r="C52" s="14">
        <v>22310</v>
      </c>
      <c r="D52" s="14">
        <v>28730</v>
      </c>
      <c r="E52" s="14">
        <v>34770</v>
      </c>
      <c r="F52" s="14">
        <v>32670</v>
      </c>
      <c r="G52" s="14">
        <v>26270</v>
      </c>
      <c r="H52" s="14">
        <v>21410</v>
      </c>
      <c r="I52" s="14">
        <v>17890</v>
      </c>
      <c r="J52" s="14">
        <v>19230</v>
      </c>
      <c r="K52" s="14">
        <v>360</v>
      </c>
      <c r="L52" s="14">
        <v>224010</v>
      </c>
    </row>
    <row r="53" spans="1:12" ht="15.6" customHeight="1" x14ac:dyDescent="0.2">
      <c r="A53" s="13" t="s">
        <v>150</v>
      </c>
      <c r="B53" s="14">
        <v>20410</v>
      </c>
      <c r="C53" s="14">
        <v>22460</v>
      </c>
      <c r="D53" s="14">
        <v>28700</v>
      </c>
      <c r="E53" s="14">
        <v>34810</v>
      </c>
      <c r="F53" s="14">
        <v>32810</v>
      </c>
      <c r="G53" s="14">
        <v>26430</v>
      </c>
      <c r="H53" s="14">
        <v>21880</v>
      </c>
      <c r="I53" s="14">
        <v>18360</v>
      </c>
      <c r="J53" s="14">
        <v>19940</v>
      </c>
      <c r="K53" s="14">
        <v>360</v>
      </c>
      <c r="L53" s="14">
        <v>226160</v>
      </c>
    </row>
    <row r="54" spans="1:12" ht="15.6" customHeight="1" x14ac:dyDescent="0.2">
      <c r="A54" s="13" t="s">
        <v>151</v>
      </c>
      <c r="B54" s="14">
        <v>20530</v>
      </c>
      <c r="C54" s="14">
        <v>22510</v>
      </c>
      <c r="D54" s="14">
        <v>28860</v>
      </c>
      <c r="E54" s="14">
        <v>35100</v>
      </c>
      <c r="F54" s="14">
        <v>33180</v>
      </c>
      <c r="G54" s="14">
        <v>26990</v>
      </c>
      <c r="H54" s="14">
        <v>22330</v>
      </c>
      <c r="I54" s="14">
        <v>18630</v>
      </c>
      <c r="J54" s="14">
        <v>20570</v>
      </c>
      <c r="K54" s="14">
        <v>360</v>
      </c>
      <c r="L54" s="14">
        <v>229060</v>
      </c>
    </row>
    <row r="55" spans="1:12" ht="15.6" customHeight="1" x14ac:dyDescent="0.2">
      <c r="A55" s="13" t="s">
        <v>152</v>
      </c>
      <c r="B55" s="14">
        <v>20510</v>
      </c>
      <c r="C55" s="14">
        <v>22580</v>
      </c>
      <c r="D55" s="14">
        <v>29050</v>
      </c>
      <c r="E55" s="14">
        <v>35320</v>
      </c>
      <c r="F55" s="14">
        <v>33490</v>
      </c>
      <c r="G55" s="14">
        <v>27630</v>
      </c>
      <c r="H55" s="14">
        <v>23000</v>
      </c>
      <c r="I55" s="14">
        <v>19150</v>
      </c>
      <c r="J55" s="14">
        <v>22250</v>
      </c>
      <c r="K55" s="14">
        <v>360</v>
      </c>
      <c r="L55" s="14">
        <v>233340</v>
      </c>
    </row>
    <row r="56" spans="1:12" ht="15.6" customHeight="1" x14ac:dyDescent="0.2">
      <c r="A56" s="13" t="s">
        <v>153</v>
      </c>
      <c r="B56" s="14">
        <v>20680</v>
      </c>
      <c r="C56" s="14">
        <v>22630</v>
      </c>
      <c r="D56" s="14">
        <v>29590</v>
      </c>
      <c r="E56" s="14">
        <v>36080</v>
      </c>
      <c r="F56" s="14">
        <v>34430</v>
      </c>
      <c r="G56" s="14">
        <v>28900</v>
      </c>
      <c r="H56" s="14">
        <v>24050</v>
      </c>
      <c r="I56" s="14">
        <v>21270</v>
      </c>
      <c r="J56" s="14">
        <v>24530</v>
      </c>
      <c r="K56" s="14">
        <v>370</v>
      </c>
      <c r="L56" s="14">
        <v>242510</v>
      </c>
    </row>
    <row r="57" spans="1:12" ht="15.6" customHeight="1" x14ac:dyDescent="0.2">
      <c r="A57" s="13" t="s">
        <v>154</v>
      </c>
      <c r="B57" s="14">
        <v>20950</v>
      </c>
      <c r="C57" s="14">
        <v>23110</v>
      </c>
      <c r="D57" s="14">
        <v>30450</v>
      </c>
      <c r="E57" s="14">
        <v>36980</v>
      </c>
      <c r="F57" s="14">
        <v>35440</v>
      </c>
      <c r="G57" s="14">
        <v>30150</v>
      </c>
      <c r="H57" s="14">
        <v>25330</v>
      </c>
      <c r="I57" s="14">
        <v>24000</v>
      </c>
      <c r="J57" s="14">
        <v>28320</v>
      </c>
      <c r="K57" s="14">
        <v>370</v>
      </c>
      <c r="L57" s="14">
        <v>255090</v>
      </c>
    </row>
    <row r="58" spans="1:12" ht="15.6" customHeight="1" x14ac:dyDescent="0.2">
      <c r="A58" s="13" t="s">
        <v>155</v>
      </c>
      <c r="B58" s="14">
        <v>20960</v>
      </c>
      <c r="C58" s="14">
        <v>23340</v>
      </c>
      <c r="D58" s="14">
        <v>30800</v>
      </c>
      <c r="E58" s="14">
        <v>37330</v>
      </c>
      <c r="F58" s="14">
        <v>35850</v>
      </c>
      <c r="G58" s="14">
        <v>30640</v>
      </c>
      <c r="H58" s="14">
        <v>26190</v>
      </c>
      <c r="I58" s="14">
        <v>26950</v>
      </c>
      <c r="J58" s="14">
        <v>30570</v>
      </c>
      <c r="K58" s="14">
        <v>360</v>
      </c>
      <c r="L58" s="14">
        <v>263000</v>
      </c>
    </row>
    <row r="59" spans="1:12" ht="15.6" customHeight="1" x14ac:dyDescent="0.2">
      <c r="A59" s="13" t="s">
        <v>156</v>
      </c>
      <c r="B59" s="14">
        <v>20980</v>
      </c>
      <c r="C59" s="14">
        <v>23700</v>
      </c>
      <c r="D59" s="14">
        <v>30740</v>
      </c>
      <c r="E59" s="14">
        <v>37490</v>
      </c>
      <c r="F59" s="14">
        <v>35990</v>
      </c>
      <c r="G59" s="14">
        <v>30890</v>
      </c>
      <c r="H59" s="14">
        <v>26880</v>
      </c>
      <c r="I59" s="14">
        <v>28000</v>
      </c>
      <c r="J59" s="14">
        <v>31490</v>
      </c>
      <c r="K59" s="14">
        <v>350</v>
      </c>
      <c r="L59" s="14">
        <v>266510</v>
      </c>
    </row>
    <row r="60" spans="1:12" ht="15.6" customHeight="1" x14ac:dyDescent="0.2">
      <c r="A60" s="13" t="s">
        <v>157</v>
      </c>
      <c r="B60" s="14">
        <v>20900</v>
      </c>
      <c r="C60" s="14">
        <v>24370</v>
      </c>
      <c r="D60" s="14">
        <v>30800</v>
      </c>
      <c r="E60" s="14">
        <v>37700</v>
      </c>
      <c r="F60" s="14">
        <v>36080</v>
      </c>
      <c r="G60" s="14">
        <v>31090</v>
      </c>
      <c r="H60" s="14">
        <v>27860</v>
      </c>
      <c r="I60" s="14">
        <v>28410</v>
      </c>
      <c r="J60" s="14">
        <v>33840</v>
      </c>
      <c r="K60" s="14">
        <v>350</v>
      </c>
      <c r="L60" s="14">
        <v>271390</v>
      </c>
    </row>
    <row r="61" spans="1:12" ht="15.6" customHeight="1" x14ac:dyDescent="0.2">
      <c r="A61" s="13" t="s">
        <v>158</v>
      </c>
      <c r="B61" s="14">
        <v>20780</v>
      </c>
      <c r="C61" s="14">
        <v>24470</v>
      </c>
      <c r="D61" s="14">
        <v>30800</v>
      </c>
      <c r="E61" s="14">
        <v>37650</v>
      </c>
      <c r="F61" s="14">
        <v>36180</v>
      </c>
      <c r="G61" s="14">
        <v>31100</v>
      </c>
      <c r="H61" s="14">
        <v>28100</v>
      </c>
      <c r="I61" s="14">
        <v>28530</v>
      </c>
      <c r="J61" s="14">
        <v>34450</v>
      </c>
      <c r="K61" s="14">
        <v>340</v>
      </c>
      <c r="L61" s="14">
        <v>272380</v>
      </c>
    </row>
    <row r="62" spans="1:12" ht="15.6" customHeight="1" x14ac:dyDescent="0.2">
      <c r="A62" s="13" t="s">
        <v>159</v>
      </c>
      <c r="B62" s="14">
        <v>20740</v>
      </c>
      <c r="C62" s="14">
        <v>24440</v>
      </c>
      <c r="D62" s="14">
        <v>30730</v>
      </c>
      <c r="E62" s="14">
        <v>37510</v>
      </c>
      <c r="F62" s="14">
        <v>36170</v>
      </c>
      <c r="G62" s="14">
        <v>31050</v>
      </c>
      <c r="H62" s="14">
        <v>28030</v>
      </c>
      <c r="I62" s="14">
        <v>28590</v>
      </c>
      <c r="J62" s="14">
        <v>34740</v>
      </c>
      <c r="K62" s="14">
        <v>340</v>
      </c>
      <c r="L62" s="14">
        <v>272340</v>
      </c>
    </row>
    <row r="63" spans="1:12" ht="15.6" customHeight="1" x14ac:dyDescent="0.2">
      <c r="A63" s="13" t="s">
        <v>160</v>
      </c>
      <c r="B63" s="14">
        <v>20600</v>
      </c>
      <c r="C63" s="14">
        <v>24370</v>
      </c>
      <c r="D63" s="14">
        <v>30640</v>
      </c>
      <c r="E63" s="14">
        <v>37400</v>
      </c>
      <c r="F63" s="14">
        <v>36200</v>
      </c>
      <c r="G63" s="14">
        <v>31020</v>
      </c>
      <c r="H63" s="14">
        <v>27970</v>
      </c>
      <c r="I63" s="14">
        <v>28610</v>
      </c>
      <c r="J63" s="14">
        <v>35020</v>
      </c>
      <c r="K63" s="14">
        <v>330</v>
      </c>
      <c r="L63" s="14">
        <v>272170</v>
      </c>
    </row>
    <row r="64" spans="1:12" ht="15.6" customHeight="1" x14ac:dyDescent="0.2">
      <c r="A64" s="13" t="s">
        <v>59</v>
      </c>
      <c r="B64" s="14">
        <v>20520</v>
      </c>
      <c r="C64" s="14">
        <v>24240</v>
      </c>
      <c r="D64" s="14">
        <v>30510</v>
      </c>
      <c r="E64" s="14">
        <v>37300</v>
      </c>
      <c r="F64" s="14">
        <v>36180</v>
      </c>
      <c r="G64" s="14">
        <v>30990</v>
      </c>
      <c r="H64" s="14">
        <v>27890</v>
      </c>
      <c r="I64" s="14">
        <v>28520</v>
      </c>
      <c r="J64" s="14">
        <v>35290</v>
      </c>
      <c r="K64" s="14">
        <v>330</v>
      </c>
      <c r="L64" s="14">
        <v>271770</v>
      </c>
    </row>
    <row r="65" spans="2:12" ht="15" x14ac:dyDescent="0.2">
      <c r="B65" s="14"/>
      <c r="C65" s="14"/>
      <c r="D65" s="14"/>
      <c r="E65" s="14"/>
      <c r="F65" s="14"/>
      <c r="G65" s="14"/>
      <c r="H65" s="14"/>
      <c r="I65" s="14"/>
      <c r="J65" s="14"/>
      <c r="K65" s="14"/>
      <c r="L65" s="14"/>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5"/>
  <sheetViews>
    <sheetView showGridLines="0" workbookViewId="0">
      <pane ySplit="3" topLeftCell="A4" activePane="bottomLeft" state="frozen"/>
      <selection pane="bottomLeft"/>
    </sheetView>
  </sheetViews>
  <sheetFormatPr defaultColWidth="11.42578125" defaultRowHeight="12.75" x14ac:dyDescent="0.2"/>
  <cols>
    <col min="1" max="1" width="11.7109375" customWidth="1"/>
    <col min="2" max="9" width="22.7109375" customWidth="1"/>
  </cols>
  <sheetData>
    <row r="1" spans="1:9" ht="15.6" customHeight="1" x14ac:dyDescent="0.25">
      <c r="A1" s="10" t="s">
        <v>177</v>
      </c>
      <c r="I1" s="2" t="str">
        <f>HYPERLINK("#'Contents'!A1", "Contents")</f>
        <v>Contents</v>
      </c>
    </row>
    <row r="2" spans="1:9" ht="15.6" customHeight="1" x14ac:dyDescent="0.25">
      <c r="A2" s="10"/>
    </row>
    <row r="3" spans="1:9" ht="30.95" customHeight="1" x14ac:dyDescent="0.2">
      <c r="A3" s="12" t="s">
        <v>100</v>
      </c>
      <c r="B3" s="11" t="s">
        <v>173</v>
      </c>
      <c r="C3" s="11" t="s">
        <v>174</v>
      </c>
      <c r="D3" s="11" t="s">
        <v>171</v>
      </c>
      <c r="E3" s="11" t="s">
        <v>172</v>
      </c>
    </row>
    <row r="4" spans="1:9" ht="15.6" customHeight="1" x14ac:dyDescent="0.2">
      <c r="A4" s="13" t="s">
        <v>101</v>
      </c>
      <c r="B4" s="14">
        <v>63300</v>
      </c>
      <c r="C4" s="14">
        <v>72820</v>
      </c>
      <c r="D4" s="14">
        <v>230</v>
      </c>
      <c r="E4" s="14">
        <v>136350</v>
      </c>
    </row>
    <row r="5" spans="1:9" ht="15.6" customHeight="1" x14ac:dyDescent="0.2">
      <c r="A5" s="13" t="s">
        <v>102</v>
      </c>
      <c r="B5" s="14">
        <v>62540</v>
      </c>
      <c r="C5" s="14">
        <v>73290</v>
      </c>
      <c r="D5" s="14">
        <v>240</v>
      </c>
      <c r="E5" s="14">
        <v>136070</v>
      </c>
    </row>
    <row r="6" spans="1:9" ht="15.6" customHeight="1" x14ac:dyDescent="0.2">
      <c r="A6" s="13" t="s">
        <v>103</v>
      </c>
      <c r="B6" s="14">
        <v>61970</v>
      </c>
      <c r="C6" s="14">
        <v>73730</v>
      </c>
      <c r="D6" s="14">
        <v>220</v>
      </c>
      <c r="E6" s="14">
        <v>135920</v>
      </c>
    </row>
    <row r="7" spans="1:9" ht="15.6" customHeight="1" x14ac:dyDescent="0.2">
      <c r="A7" s="13" t="s">
        <v>104</v>
      </c>
      <c r="B7" s="14">
        <v>61190</v>
      </c>
      <c r="C7" s="14">
        <v>74140</v>
      </c>
      <c r="D7" s="14">
        <v>220</v>
      </c>
      <c r="E7" s="14">
        <v>135540</v>
      </c>
    </row>
    <row r="8" spans="1:9" ht="15.6" customHeight="1" x14ac:dyDescent="0.2">
      <c r="A8" s="13" t="s">
        <v>105</v>
      </c>
      <c r="B8" s="14">
        <v>60310</v>
      </c>
      <c r="C8" s="14">
        <v>74530</v>
      </c>
      <c r="D8" s="14">
        <v>230</v>
      </c>
      <c r="E8" s="14">
        <v>135070</v>
      </c>
    </row>
    <row r="9" spans="1:9" ht="15.6" customHeight="1" x14ac:dyDescent="0.2">
      <c r="A9" s="13" t="s">
        <v>106</v>
      </c>
      <c r="B9" s="14">
        <v>59640</v>
      </c>
      <c r="C9" s="14">
        <v>74760</v>
      </c>
      <c r="D9" s="14">
        <v>200</v>
      </c>
      <c r="E9" s="14">
        <v>134610</v>
      </c>
    </row>
    <row r="10" spans="1:9" ht="15.6" customHeight="1" x14ac:dyDescent="0.2">
      <c r="A10" s="13" t="s">
        <v>107</v>
      </c>
      <c r="B10" s="14">
        <v>59050</v>
      </c>
      <c r="C10" s="14">
        <v>75130</v>
      </c>
      <c r="D10" s="14">
        <v>200</v>
      </c>
      <c r="E10" s="14">
        <v>134390</v>
      </c>
    </row>
    <row r="11" spans="1:9" ht="15.6" customHeight="1" x14ac:dyDescent="0.2">
      <c r="A11" s="13" t="s">
        <v>108</v>
      </c>
      <c r="B11" s="14">
        <v>58670</v>
      </c>
      <c r="C11" s="14">
        <v>75260</v>
      </c>
      <c r="D11" s="14">
        <v>200</v>
      </c>
      <c r="E11" s="14">
        <v>134140</v>
      </c>
    </row>
    <row r="12" spans="1:9" ht="15.6" customHeight="1" x14ac:dyDescent="0.2">
      <c r="A12" s="13" t="s">
        <v>109</v>
      </c>
      <c r="B12" s="14">
        <v>58380</v>
      </c>
      <c r="C12" s="14">
        <v>75770</v>
      </c>
      <c r="D12" s="14">
        <v>220</v>
      </c>
      <c r="E12" s="14">
        <v>134360</v>
      </c>
    </row>
    <row r="13" spans="1:9" ht="15.6" customHeight="1" x14ac:dyDescent="0.2">
      <c r="A13" s="13" t="s">
        <v>110</v>
      </c>
      <c r="B13" s="14">
        <v>58480</v>
      </c>
      <c r="C13" s="14">
        <v>76460</v>
      </c>
      <c r="D13" s="14">
        <v>200</v>
      </c>
      <c r="E13" s="14">
        <v>135150</v>
      </c>
    </row>
    <row r="14" spans="1:9" ht="15.6" customHeight="1" x14ac:dyDescent="0.2">
      <c r="A14" s="13" t="s">
        <v>111</v>
      </c>
      <c r="B14" s="14">
        <v>58540</v>
      </c>
      <c r="C14" s="14">
        <v>77230</v>
      </c>
      <c r="D14" s="14">
        <v>200</v>
      </c>
      <c r="E14" s="14">
        <v>135970</v>
      </c>
    </row>
    <row r="15" spans="1:9" ht="15.6" customHeight="1" x14ac:dyDescent="0.2">
      <c r="A15" s="13" t="s">
        <v>112</v>
      </c>
      <c r="B15" s="14">
        <v>58400</v>
      </c>
      <c r="C15" s="14">
        <v>77730</v>
      </c>
      <c r="D15" s="14">
        <v>200</v>
      </c>
      <c r="E15" s="14">
        <v>136340</v>
      </c>
    </row>
    <row r="16" spans="1:9" ht="15.6" customHeight="1" x14ac:dyDescent="0.2">
      <c r="A16" s="13" t="s">
        <v>113</v>
      </c>
      <c r="B16" s="14">
        <v>58720</v>
      </c>
      <c r="C16" s="14">
        <v>78960</v>
      </c>
      <c r="D16" s="14">
        <v>200</v>
      </c>
      <c r="E16" s="14">
        <v>137890</v>
      </c>
    </row>
    <row r="17" spans="1:5" ht="15.6" customHeight="1" x14ac:dyDescent="0.2">
      <c r="A17" s="13" t="s">
        <v>114</v>
      </c>
      <c r="B17" s="14">
        <v>59500</v>
      </c>
      <c r="C17" s="14">
        <v>80330</v>
      </c>
      <c r="D17" s="14">
        <v>210</v>
      </c>
      <c r="E17" s="14">
        <v>140040</v>
      </c>
    </row>
    <row r="18" spans="1:5" ht="15.6" customHeight="1" x14ac:dyDescent="0.2">
      <c r="A18" s="13" t="s">
        <v>115</v>
      </c>
      <c r="B18" s="14">
        <v>59980</v>
      </c>
      <c r="C18" s="14">
        <v>81410</v>
      </c>
      <c r="D18" s="14">
        <v>210</v>
      </c>
      <c r="E18" s="14">
        <v>141600</v>
      </c>
    </row>
    <row r="19" spans="1:5" ht="15.6" customHeight="1" x14ac:dyDescent="0.2">
      <c r="A19" s="13" t="s">
        <v>116</v>
      </c>
      <c r="B19" s="14">
        <v>60580</v>
      </c>
      <c r="C19" s="14">
        <v>82730</v>
      </c>
      <c r="D19" s="14">
        <v>210</v>
      </c>
      <c r="E19" s="14">
        <v>143520</v>
      </c>
    </row>
    <row r="20" spans="1:5" ht="15.6" customHeight="1" x14ac:dyDescent="0.2">
      <c r="A20" s="13" t="s">
        <v>117</v>
      </c>
      <c r="B20" s="14">
        <v>61190</v>
      </c>
      <c r="C20" s="14">
        <v>83840</v>
      </c>
      <c r="D20" s="14">
        <v>200</v>
      </c>
      <c r="E20" s="14">
        <v>145230</v>
      </c>
    </row>
    <row r="21" spans="1:5" ht="15.6" customHeight="1" x14ac:dyDescent="0.2">
      <c r="A21" s="13" t="s">
        <v>118</v>
      </c>
      <c r="B21" s="14">
        <v>61820</v>
      </c>
      <c r="C21" s="14">
        <v>84910</v>
      </c>
      <c r="D21" s="14">
        <v>210</v>
      </c>
      <c r="E21" s="14">
        <v>146930</v>
      </c>
    </row>
    <row r="22" spans="1:5" ht="15.6" customHeight="1" x14ac:dyDescent="0.2">
      <c r="A22" s="13" t="s">
        <v>119</v>
      </c>
      <c r="B22" s="14">
        <v>62460</v>
      </c>
      <c r="C22" s="14">
        <v>85810</v>
      </c>
      <c r="D22" s="14">
        <v>200</v>
      </c>
      <c r="E22" s="14">
        <v>148470</v>
      </c>
    </row>
    <row r="23" spans="1:5" ht="15.6" customHeight="1" x14ac:dyDescent="0.2">
      <c r="A23" s="13" t="s">
        <v>120</v>
      </c>
      <c r="B23" s="14">
        <v>62580</v>
      </c>
      <c r="C23" s="14">
        <v>86100</v>
      </c>
      <c r="D23" s="14">
        <v>200</v>
      </c>
      <c r="E23" s="14">
        <v>148870</v>
      </c>
    </row>
    <row r="24" spans="1:5" ht="15.6" customHeight="1" x14ac:dyDescent="0.2">
      <c r="A24" s="13" t="s">
        <v>121</v>
      </c>
      <c r="B24" s="14">
        <v>62920</v>
      </c>
      <c r="C24" s="14">
        <v>86800</v>
      </c>
      <c r="D24" s="14">
        <v>210</v>
      </c>
      <c r="E24" s="14">
        <v>149930</v>
      </c>
    </row>
    <row r="25" spans="1:5" ht="15.6" customHeight="1" x14ac:dyDescent="0.2">
      <c r="A25" s="13" t="s">
        <v>122</v>
      </c>
      <c r="B25" s="14">
        <v>63190</v>
      </c>
      <c r="C25" s="14">
        <v>87320</v>
      </c>
      <c r="D25" s="14">
        <v>210</v>
      </c>
      <c r="E25" s="14">
        <v>150720</v>
      </c>
    </row>
    <row r="26" spans="1:5" ht="15.6" customHeight="1" x14ac:dyDescent="0.2">
      <c r="A26" s="13" t="s">
        <v>123</v>
      </c>
      <c r="B26" s="14">
        <v>63590</v>
      </c>
      <c r="C26" s="14">
        <v>88030</v>
      </c>
      <c r="D26" s="14">
        <v>200</v>
      </c>
      <c r="E26" s="14">
        <v>151810</v>
      </c>
    </row>
    <row r="27" spans="1:5" ht="15.6" customHeight="1" x14ac:dyDescent="0.2">
      <c r="A27" s="13" t="s">
        <v>124</v>
      </c>
      <c r="B27" s="14">
        <v>63620</v>
      </c>
      <c r="C27" s="14">
        <v>88360</v>
      </c>
      <c r="D27" s="14">
        <v>210</v>
      </c>
      <c r="E27" s="14">
        <v>152180</v>
      </c>
    </row>
    <row r="28" spans="1:5" ht="15.6" customHeight="1" x14ac:dyDescent="0.2">
      <c r="A28" s="13" t="s">
        <v>125</v>
      </c>
      <c r="B28" s="14">
        <v>63850</v>
      </c>
      <c r="C28" s="14">
        <v>89170</v>
      </c>
      <c r="D28" s="14">
        <v>200</v>
      </c>
      <c r="E28" s="14">
        <v>153210</v>
      </c>
    </row>
    <row r="29" spans="1:5" ht="15.6" customHeight="1" x14ac:dyDescent="0.2">
      <c r="A29" s="13" t="s">
        <v>126</v>
      </c>
      <c r="B29" s="14">
        <v>64350</v>
      </c>
      <c r="C29" s="14">
        <v>90120</v>
      </c>
      <c r="D29" s="14">
        <v>200</v>
      </c>
      <c r="E29" s="14">
        <v>154660</v>
      </c>
    </row>
    <row r="30" spans="1:5" ht="15.6" customHeight="1" x14ac:dyDescent="0.2">
      <c r="A30" s="13" t="s">
        <v>127</v>
      </c>
      <c r="B30" s="14">
        <v>64630</v>
      </c>
      <c r="C30" s="14">
        <v>91110</v>
      </c>
      <c r="D30" s="14">
        <v>200</v>
      </c>
      <c r="E30" s="14">
        <v>155930</v>
      </c>
    </row>
    <row r="31" spans="1:5" ht="15.6" customHeight="1" x14ac:dyDescent="0.2">
      <c r="A31" s="13" t="s">
        <v>128</v>
      </c>
      <c r="B31" s="14">
        <v>65090</v>
      </c>
      <c r="C31" s="14">
        <v>92150</v>
      </c>
      <c r="D31" s="14">
        <v>210</v>
      </c>
      <c r="E31" s="14">
        <v>157440</v>
      </c>
    </row>
    <row r="32" spans="1:5" ht="15.6" customHeight="1" x14ac:dyDescent="0.2">
      <c r="A32" s="13" t="s">
        <v>129</v>
      </c>
      <c r="B32" s="14">
        <v>65350</v>
      </c>
      <c r="C32" s="14">
        <v>92900</v>
      </c>
      <c r="D32" s="14">
        <v>220</v>
      </c>
      <c r="E32" s="14">
        <v>158460</v>
      </c>
    </row>
    <row r="33" spans="1:5" ht="15.6" customHeight="1" x14ac:dyDescent="0.2">
      <c r="A33" s="13" t="s">
        <v>130</v>
      </c>
      <c r="B33" s="14">
        <v>66010</v>
      </c>
      <c r="C33" s="14">
        <v>94260</v>
      </c>
      <c r="D33" s="14">
        <v>210</v>
      </c>
      <c r="E33" s="14">
        <v>160480</v>
      </c>
    </row>
    <row r="34" spans="1:5" ht="15.6" customHeight="1" x14ac:dyDescent="0.2">
      <c r="A34" s="13" t="s">
        <v>131</v>
      </c>
      <c r="B34" s="14">
        <v>66670</v>
      </c>
      <c r="C34" s="14">
        <v>95450</v>
      </c>
      <c r="D34" s="14">
        <v>220</v>
      </c>
      <c r="E34" s="14">
        <v>162340</v>
      </c>
    </row>
    <row r="35" spans="1:5" ht="15.6" customHeight="1" x14ac:dyDescent="0.2">
      <c r="A35" s="13" t="s">
        <v>132</v>
      </c>
      <c r="B35" s="14">
        <v>67030</v>
      </c>
      <c r="C35" s="14">
        <v>96160</v>
      </c>
      <c r="D35" s="14">
        <v>230</v>
      </c>
      <c r="E35" s="14">
        <v>163410</v>
      </c>
    </row>
    <row r="36" spans="1:5" ht="15.6" customHeight="1" x14ac:dyDescent="0.2">
      <c r="A36" s="13" t="s">
        <v>133</v>
      </c>
      <c r="B36" s="14">
        <v>67860</v>
      </c>
      <c r="C36" s="14">
        <v>99340</v>
      </c>
      <c r="D36" s="14">
        <v>210</v>
      </c>
      <c r="E36" s="14">
        <v>167410</v>
      </c>
    </row>
    <row r="37" spans="1:5" ht="15.6" customHeight="1" x14ac:dyDescent="0.2">
      <c r="A37" s="13" t="s">
        <v>134</v>
      </c>
      <c r="B37" s="14">
        <v>69510</v>
      </c>
      <c r="C37" s="14">
        <v>102620</v>
      </c>
      <c r="D37" s="14">
        <v>200</v>
      </c>
      <c r="E37" s="14">
        <v>172330</v>
      </c>
    </row>
    <row r="38" spans="1:5" ht="15.6" customHeight="1" x14ac:dyDescent="0.2">
      <c r="A38" s="13" t="s">
        <v>135</v>
      </c>
      <c r="B38" s="14">
        <v>71420</v>
      </c>
      <c r="C38" s="14">
        <v>106170</v>
      </c>
      <c r="D38" s="14">
        <v>240</v>
      </c>
      <c r="E38" s="14">
        <v>177830</v>
      </c>
    </row>
    <row r="39" spans="1:5" ht="15.6" customHeight="1" x14ac:dyDescent="0.2">
      <c r="A39" s="13" t="s">
        <v>136</v>
      </c>
      <c r="B39" s="14">
        <v>73490</v>
      </c>
      <c r="C39" s="14">
        <v>109820</v>
      </c>
      <c r="D39" s="14">
        <v>250</v>
      </c>
      <c r="E39" s="14">
        <v>183560</v>
      </c>
    </row>
    <row r="40" spans="1:5" ht="15.6" customHeight="1" x14ac:dyDescent="0.2">
      <c r="A40" s="13" t="s">
        <v>137</v>
      </c>
      <c r="B40" s="14">
        <v>75490</v>
      </c>
      <c r="C40" s="14">
        <v>113350</v>
      </c>
      <c r="D40" s="14">
        <v>250</v>
      </c>
      <c r="E40" s="14">
        <v>189090</v>
      </c>
    </row>
    <row r="41" spans="1:5" ht="15.6" customHeight="1" x14ac:dyDescent="0.2">
      <c r="A41" s="13" t="s">
        <v>138</v>
      </c>
      <c r="B41" s="14">
        <v>77120</v>
      </c>
      <c r="C41" s="14">
        <v>116030</v>
      </c>
      <c r="D41" s="14">
        <v>250</v>
      </c>
      <c r="E41" s="14">
        <v>193400</v>
      </c>
    </row>
    <row r="42" spans="1:5" ht="15.6" customHeight="1" x14ac:dyDescent="0.2">
      <c r="A42" s="13" t="s">
        <v>139</v>
      </c>
      <c r="B42" s="14">
        <v>78200</v>
      </c>
      <c r="C42" s="14">
        <v>118100</v>
      </c>
      <c r="D42" s="14">
        <v>240</v>
      </c>
      <c r="E42" s="14">
        <v>196540</v>
      </c>
    </row>
    <row r="43" spans="1:5" ht="15.6" customHeight="1" x14ac:dyDescent="0.2">
      <c r="A43" s="13" t="s">
        <v>140</v>
      </c>
      <c r="B43" s="14">
        <v>78990</v>
      </c>
      <c r="C43" s="14">
        <v>120540</v>
      </c>
      <c r="D43" s="14">
        <v>250</v>
      </c>
      <c r="E43" s="14">
        <v>199780</v>
      </c>
    </row>
    <row r="44" spans="1:5" ht="15.6" customHeight="1" x14ac:dyDescent="0.2">
      <c r="A44" s="13" t="s">
        <v>141</v>
      </c>
      <c r="B44" s="14">
        <v>79830</v>
      </c>
      <c r="C44" s="14">
        <v>123730</v>
      </c>
      <c r="D44" s="14">
        <v>250</v>
      </c>
      <c r="E44" s="14">
        <v>203810</v>
      </c>
    </row>
    <row r="45" spans="1:5" ht="15.6" customHeight="1" x14ac:dyDescent="0.2">
      <c r="A45" s="13" t="s">
        <v>142</v>
      </c>
      <c r="B45" s="14">
        <v>81010</v>
      </c>
      <c r="C45" s="14">
        <v>127410</v>
      </c>
      <c r="D45" s="14">
        <v>240</v>
      </c>
      <c r="E45" s="14">
        <v>208660</v>
      </c>
    </row>
    <row r="46" spans="1:5" ht="15.6" customHeight="1" x14ac:dyDescent="0.2">
      <c r="A46" s="13" t="s">
        <v>143</v>
      </c>
      <c r="B46" s="14">
        <v>82240</v>
      </c>
      <c r="C46" s="14">
        <v>130340</v>
      </c>
      <c r="D46" s="14">
        <v>230</v>
      </c>
      <c r="E46" s="14">
        <v>212810</v>
      </c>
    </row>
    <row r="47" spans="1:5" ht="15.6" customHeight="1" x14ac:dyDescent="0.2">
      <c r="A47" s="13" t="s">
        <v>144</v>
      </c>
      <c r="B47" s="14">
        <v>82830</v>
      </c>
      <c r="C47" s="14">
        <v>131430</v>
      </c>
      <c r="D47" s="14">
        <v>140</v>
      </c>
      <c r="E47" s="14">
        <v>214390</v>
      </c>
    </row>
    <row r="48" spans="1:5" ht="15.6" customHeight="1" x14ac:dyDescent="0.2">
      <c r="A48" s="13" t="s">
        <v>145</v>
      </c>
      <c r="B48" s="14">
        <v>83930</v>
      </c>
      <c r="C48" s="14">
        <v>133300</v>
      </c>
      <c r="D48" s="14">
        <v>140</v>
      </c>
      <c r="E48" s="14">
        <v>217370</v>
      </c>
    </row>
    <row r="49" spans="1:5" ht="15.6" customHeight="1" x14ac:dyDescent="0.2">
      <c r="A49" s="13" t="s">
        <v>146</v>
      </c>
      <c r="B49" s="14">
        <v>84840</v>
      </c>
      <c r="C49" s="14">
        <v>134270</v>
      </c>
      <c r="D49" s="14">
        <v>140</v>
      </c>
      <c r="E49" s="14">
        <v>219250</v>
      </c>
    </row>
    <row r="50" spans="1:5" ht="15.6" customHeight="1" x14ac:dyDescent="0.2">
      <c r="A50" s="13" t="s">
        <v>147</v>
      </c>
      <c r="B50" s="14">
        <v>85490</v>
      </c>
      <c r="C50" s="14">
        <v>135020</v>
      </c>
      <c r="D50" s="14">
        <v>140</v>
      </c>
      <c r="E50" s="14">
        <v>220650</v>
      </c>
    </row>
    <row r="51" spans="1:5" ht="15.6" customHeight="1" x14ac:dyDescent="0.2">
      <c r="A51" s="13" t="s">
        <v>148</v>
      </c>
      <c r="B51" s="14">
        <v>86090</v>
      </c>
      <c r="C51" s="14">
        <v>135610</v>
      </c>
      <c r="D51" s="14">
        <v>140</v>
      </c>
      <c r="E51" s="14">
        <v>221850</v>
      </c>
    </row>
    <row r="52" spans="1:5" ht="15.6" customHeight="1" x14ac:dyDescent="0.2">
      <c r="A52" s="13" t="s">
        <v>149</v>
      </c>
      <c r="B52" s="14">
        <v>87070</v>
      </c>
      <c r="C52" s="14">
        <v>136800</v>
      </c>
      <c r="D52" s="14">
        <v>140</v>
      </c>
      <c r="E52" s="14">
        <v>224010</v>
      </c>
    </row>
    <row r="53" spans="1:5" ht="15.6" customHeight="1" x14ac:dyDescent="0.2">
      <c r="A53" s="13" t="s">
        <v>150</v>
      </c>
      <c r="B53" s="14">
        <v>88180</v>
      </c>
      <c r="C53" s="14">
        <v>137850</v>
      </c>
      <c r="D53" s="14">
        <v>130</v>
      </c>
      <c r="E53" s="14">
        <v>226160</v>
      </c>
    </row>
    <row r="54" spans="1:5" ht="15.6" customHeight="1" x14ac:dyDescent="0.2">
      <c r="A54" s="13" t="s">
        <v>151</v>
      </c>
      <c r="B54" s="14">
        <v>89900</v>
      </c>
      <c r="C54" s="14">
        <v>139030</v>
      </c>
      <c r="D54" s="14">
        <v>130</v>
      </c>
      <c r="E54" s="14">
        <v>229060</v>
      </c>
    </row>
    <row r="55" spans="1:5" ht="15.6" customHeight="1" x14ac:dyDescent="0.2">
      <c r="A55" s="13" t="s">
        <v>152</v>
      </c>
      <c r="B55" s="14">
        <v>92400</v>
      </c>
      <c r="C55" s="14">
        <v>140810</v>
      </c>
      <c r="D55" s="14">
        <v>130</v>
      </c>
      <c r="E55" s="14">
        <v>233340</v>
      </c>
    </row>
    <row r="56" spans="1:5" ht="15.6" customHeight="1" x14ac:dyDescent="0.2">
      <c r="A56" s="13" t="s">
        <v>153</v>
      </c>
      <c r="B56" s="14">
        <v>97430</v>
      </c>
      <c r="C56" s="14">
        <v>144940</v>
      </c>
      <c r="D56" s="14">
        <v>150</v>
      </c>
      <c r="E56" s="14">
        <v>242510</v>
      </c>
    </row>
    <row r="57" spans="1:5" ht="15.6" customHeight="1" x14ac:dyDescent="0.2">
      <c r="A57" s="13" t="s">
        <v>154</v>
      </c>
      <c r="B57" s="14">
        <v>104250</v>
      </c>
      <c r="C57" s="14">
        <v>150700</v>
      </c>
      <c r="D57" s="14">
        <v>140</v>
      </c>
      <c r="E57" s="14">
        <v>255090</v>
      </c>
    </row>
    <row r="58" spans="1:5" ht="15.6" customHeight="1" x14ac:dyDescent="0.2">
      <c r="A58" s="13" t="s">
        <v>155</v>
      </c>
      <c r="B58" s="14">
        <v>108540</v>
      </c>
      <c r="C58" s="14">
        <v>154320</v>
      </c>
      <c r="D58" s="14">
        <v>140</v>
      </c>
      <c r="E58" s="14">
        <v>263000</v>
      </c>
    </row>
    <row r="59" spans="1:5" ht="15.6" customHeight="1" x14ac:dyDescent="0.2">
      <c r="A59" s="13" t="s">
        <v>156</v>
      </c>
      <c r="B59" s="14">
        <v>110600</v>
      </c>
      <c r="C59" s="14">
        <v>155780</v>
      </c>
      <c r="D59" s="14">
        <v>120</v>
      </c>
      <c r="E59" s="14">
        <v>266510</v>
      </c>
    </row>
    <row r="60" spans="1:5" ht="15.6" customHeight="1" x14ac:dyDescent="0.2">
      <c r="A60" s="13" t="s">
        <v>157</v>
      </c>
      <c r="B60" s="14">
        <v>113120</v>
      </c>
      <c r="C60" s="14">
        <v>158140</v>
      </c>
      <c r="D60" s="14">
        <v>130</v>
      </c>
      <c r="E60" s="14">
        <v>271390</v>
      </c>
    </row>
    <row r="61" spans="1:5" ht="15.6" customHeight="1" x14ac:dyDescent="0.2">
      <c r="A61" s="13" t="s">
        <v>158</v>
      </c>
      <c r="B61" s="14">
        <v>113910</v>
      </c>
      <c r="C61" s="14">
        <v>158360</v>
      </c>
      <c r="D61" s="14">
        <v>120</v>
      </c>
      <c r="E61" s="14">
        <v>272380</v>
      </c>
    </row>
    <row r="62" spans="1:5" ht="15.6" customHeight="1" x14ac:dyDescent="0.2">
      <c r="A62" s="13" t="s">
        <v>159</v>
      </c>
      <c r="B62" s="14">
        <v>113960</v>
      </c>
      <c r="C62" s="14">
        <v>158250</v>
      </c>
      <c r="D62" s="14">
        <v>130</v>
      </c>
      <c r="E62" s="14">
        <v>272340</v>
      </c>
    </row>
    <row r="63" spans="1:5" ht="15.6" customHeight="1" x14ac:dyDescent="0.2">
      <c r="A63" s="13" t="s">
        <v>160</v>
      </c>
      <c r="B63" s="14">
        <v>113880</v>
      </c>
      <c r="C63" s="14">
        <v>158170</v>
      </c>
      <c r="D63" s="14">
        <v>120</v>
      </c>
      <c r="E63" s="14">
        <v>272170</v>
      </c>
    </row>
    <row r="64" spans="1:5" ht="15.6" customHeight="1" x14ac:dyDescent="0.2">
      <c r="A64" s="13" t="s">
        <v>59</v>
      </c>
      <c r="B64" s="14">
        <v>113680</v>
      </c>
      <c r="C64" s="14">
        <v>157980</v>
      </c>
      <c r="D64" s="14">
        <v>120</v>
      </c>
      <c r="E64" s="14">
        <v>271770</v>
      </c>
    </row>
    <row r="65" spans="2:5" ht="15" x14ac:dyDescent="0.2">
      <c r="B65" s="14"/>
      <c r="C65" s="14"/>
      <c r="D65" s="14"/>
      <c r="E65" s="14"/>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User Feedback</vt:lpstr>
      <vt:lpstr>UC General Info</vt:lpstr>
      <vt:lpstr>Ben Cap General Info</vt:lpstr>
      <vt:lpstr>Notes</vt:lpstr>
      <vt:lpstr>Contents</vt: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Universal Credit - May 2026</dc:title>
  <dc:subject>NI Universal Credit Statistics</dc:subject>
  <dc:creator>Analytics Division, Department for Communities</dc:creator>
  <cp:lastModifiedBy>Brown, Emma (NISRA)</cp:lastModifiedBy>
  <dcterms:created xsi:type="dcterms:W3CDTF">2026-08-20T09:30:30Z</dcterms:created>
  <dcterms:modified xsi:type="dcterms:W3CDTF">2026-08-21T09:35:48Z</dcterms:modified>
  <cp:category>Benefit Statistics for Northern Ireland</cp:category>
</cp:coreProperties>
</file>