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067075\Desktop\temp\psu\Ben Stats Summary\"/>
    </mc:Choice>
  </mc:AlternateContent>
  <xr:revisionPtr revIDLastSave="0" documentId="13_ncr:1_{0CAA85DF-FF34-4695-85C9-CE85E16F5330}" xr6:coauthVersionLast="47" xr6:coauthVersionMax="47" xr10:uidLastSave="{00000000-0000-0000-0000-000000000000}"/>
  <bookViews>
    <workbookView xWindow="40395" yWindow="1335" windowWidth="20400" windowHeight="11760" firstSheet="2" activeTab="2" xr2:uid="{00000000-000D-0000-FFFF-FFFF00000000}"/>
  </bookViews>
  <sheets>
    <sheet name="User Feedback" sheetId="1" r:id="rId1"/>
    <sheet name="General Info" sheetId="2" r:id="rId2"/>
    <sheet name="Contents" sheetId="3" r:id="rId3"/>
    <sheet name="Notes" sheetId="4" r:id="rId4"/>
    <sheet name="Table 1" sheetId="5" r:id="rId5"/>
    <sheet name="Table 2" sheetId="6" r:id="rId6"/>
    <sheet name="Table 3" sheetId="7" r:id="rId7"/>
    <sheet name="Table 4" sheetId="8" r:id="rId8"/>
    <sheet name="Table 5" sheetId="9" r:id="rId9"/>
    <sheet name="Table 6"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3" i="9"/>
  <c r="A3" i="8"/>
  <c r="A3" i="7"/>
  <c r="A3" i="6"/>
  <c r="A3" i="5"/>
  <c r="B13" i="3"/>
  <c r="A13" i="3"/>
  <c r="B12" i="3"/>
  <c r="A12" i="3"/>
  <c r="B11" i="3"/>
  <c r="A11" i="3"/>
  <c r="B10" i="3"/>
  <c r="A10" i="3"/>
  <c r="B9" i="3"/>
  <c r="A9" i="3"/>
  <c r="B8" i="3"/>
  <c r="A8" i="3"/>
  <c r="B7" i="3"/>
  <c r="A7" i="3"/>
</calcChain>
</file>

<file path=xl/sharedStrings.xml><?xml version="1.0" encoding="utf-8"?>
<sst xmlns="http://schemas.openxmlformats.org/spreadsheetml/2006/main" count="199" uniqueCount="172">
  <si>
    <t>Request for User Feedback</t>
  </si>
  <si>
    <t>DfC are continuing to reach out to users of these tables to better understand how the statistics are being used</t>
  </si>
  <si>
    <t>and whether there are any improvements that can be made.</t>
  </si>
  <si>
    <t>We want to hear from people who use the figures within this publication. We would like to find out</t>
  </si>
  <si>
    <t>what people use the statistics for and to make sure that the publication is as useful as it can be. AD also</t>
  </si>
  <si>
    <t>wishes to assess how we communicate with users on an ongoing basis.</t>
  </si>
  <si>
    <t>We would appreciate if you completed a short questionnaire to give us your views on the publication.</t>
  </si>
  <si>
    <t>An online version of this questionnaire is available at the following:</t>
  </si>
  <si>
    <t>Alternatively, a hard copy can be requested by emailing:</t>
  </si>
  <si>
    <t>Many thanks for your time.</t>
  </si>
  <si>
    <t>analyticsdivision@communities-ni.gov.uk</t>
  </si>
  <si>
    <t>Link to User Survey</t>
  </si>
  <si>
    <t>General Information Regarding State Pension Tables</t>
  </si>
  <si>
    <t xml:space="preserve">The State Pension was first introduced on 1 January 1909. The foundation of a universal contribution-related basic State Pension was laid in the 1940s. There are two main </t>
  </si>
  <si>
    <t>types of State Pension: contributory and non-contributory. Contributory State Pension consists of any combination of a Basic Pension (BP), Additional Pension (AP) or</t>
  </si>
  <si>
    <t>Graduated Retirement Benefit (GRB). Non-contributory pension consists of a Basic Pension plus any Graduated Retirement Benefit that is due.</t>
  </si>
  <si>
    <t>The two categories of contributory State Pension are:</t>
  </si>
  <si>
    <t>Category A - based on a person’s own National Insurance contributions</t>
  </si>
  <si>
    <t>Category B - dependant on the contributions paid by a spouse/civil partner</t>
  </si>
  <si>
    <t>A composite pension (Category ABL) based on both the personal and spouse’s/civil partner’s contributions up to a maximum amount of 60% of the standard category A</t>
  </si>
  <si>
    <t>rate. Category AB pension is based on the personal and spouse’s/civil partner’s contributions. A Category BL pension is based solely on the spouse’s/civil partner’s</t>
  </si>
  <si>
    <t>contributions.</t>
  </si>
  <si>
    <t>The two main conditions for payment are that:</t>
  </si>
  <si>
    <t xml:space="preserve"> - the person has reached State Pension age, and</t>
  </si>
  <si>
    <t xml:space="preserve"> - the contribution conditions are satisfied.</t>
  </si>
  <si>
    <t>People who meet the contribution conditions get a flat rate basic pension at the standard rate. If the conditions are only partly met, the basic pension is paid pro rata. To get the</t>
  </si>
  <si>
    <t>minimum basic pension payable (25 per cent) a person normally needs 10 or 11 qualifying years. From 6th April 1978 to 5th April 2010, a person’s contribution record can be</t>
  </si>
  <si>
    <t>protected, if their opportunities to work are limited because of responsibilities at home, such as bringing up a family or looking after a sick or disabled person. This was known as</t>
  </si>
  <si>
    <t>Home Responsibilities Protection (HRP). Credits for parents and carers replaces HRP from 6th April 2010. Extra money for dependant children can be paid with Category A or B</t>
  </si>
  <si>
    <t>pensions. Extra money can also be added to a Category A pension for a dependant spouse/civil partner or someone who looks after the children.</t>
  </si>
  <si>
    <t>The category of non-contributory State Pension is Category D. This is awarded to people who reach the age of 80, satisfy certain residency conditions, and failed to qualify</t>
  </si>
  <si>
    <t>for a category A or B pension or receive less than the non-contributory rate.</t>
  </si>
  <si>
    <t xml:space="preserve">Prior to 6 April 2005, if a person did not take their State Pension until after State Pension age, or they stopped claiming their State Pension, they could earn increments. The </t>
  </si>
  <si>
    <t>amount of the increment was approximately 7.5% for every year of delay in claiming the state pension (equivalent to 1% for every 7 weeks).</t>
  </si>
  <si>
    <t>From 6 April 2005, if a person delays claiming their State Pension, they can then choose one of the following options when they do decide to claim:</t>
  </si>
  <si>
    <t>- Extra State Pension (increments). The amount that can be earned from delaying taking the State Pension will be approximately 10.4% for every year of delay in claiming</t>
  </si>
  <si>
    <t>(equivalent to 1% for every five weeks); or</t>
  </si>
  <si>
    <t>- A one-off 'lump sum' payment. Instead of receiving extra State Pension for life the person could claim a taxable, one-off, lump sum payment based on the amount of State</t>
  </si>
  <si>
    <t>Pension delayed claiming, plus interest. They also receive their normal State Pension.</t>
  </si>
  <si>
    <t>Reporting Date:</t>
  </si>
  <si>
    <t>State Pension data extracts are not available as regularly as for other benefits. For this reason, the reporting date of State Pension may not align exactly with the</t>
  </si>
  <si>
    <t>other benefits in this publication. For example, February's publication may contain State Pension data at March because no data is available for February.</t>
  </si>
  <si>
    <t>State Pension Age Increases:</t>
  </si>
  <si>
    <t>State Pension age increased from 60 to 65 for women between May 2010 and November 2018 and then increased from 65 to 66 for both men and women</t>
  </si>
  <si>
    <t>between November 2018 and October 2020. State Pension age is currently scheduled to remain at 66 until April 2026.</t>
  </si>
  <si>
    <t>New State Pension:</t>
  </si>
  <si>
    <t>The new State Pension is a regular payment that you can claim if you reach State Pension  Age on or after 6 April 2016. Those who reached State Pension age</t>
  </si>
  <si>
    <t>before 6 April 2016 claim under the previous State Pension scheme. To qualify for a new State Pension ten qualifying years are usually required and 35 are required</t>
  </si>
  <si>
    <t>to get a full new State Pension. The qualifying years don’t need to be consecutive.</t>
  </si>
  <si>
    <t>DEFINITIONS AND CONVENTIONS:</t>
  </si>
  <si>
    <t>Figures are rounded to the nearest ten. Some additional disclosure control has also been applied. Average amounts are shown as pounds per week and</t>
  </si>
  <si>
    <t>rounded to the nearest penny. Totals may not sum due to rounding. Percentages are rounded to 1 decimal place, but may be displayed to 2 decimal places.</t>
  </si>
  <si>
    <t>SOURCE:</t>
  </si>
  <si>
    <t>DWP Information Directorate: State Pension GMS/MIDAS Extracts, GYSP system extract</t>
  </si>
  <si>
    <t>Glossary of Terms used in the tables</t>
  </si>
  <si>
    <t>Variable</t>
  </si>
  <si>
    <t>Information on variable</t>
  </si>
  <si>
    <t>Claimants</t>
  </si>
  <si>
    <t>Number of clients on the administrative system at the reference date. These figures are rounded to the nearest ten cases. So, 12,345 is shown as 12,350.</t>
  </si>
  <si>
    <t>Date</t>
  </si>
  <si>
    <t>Figures are reported at 4 time points in the year.  Scans from the administrative system are taken at six weekly intervals.  In reality, scans may not fall on the last day of the month, the scan closest to that date is therefore used.</t>
  </si>
  <si>
    <t>Category of pension</t>
  </si>
  <si>
    <t>Category of State Pension in payment. Divides pensioners in to categories to describe the contribution basis on which they receive a pension. For example, some qualify for a pension based on their own National Insurance contributions whilst some qualify on the basis of contributions paid by their spouse. See background information for more details.</t>
  </si>
  <si>
    <t>Age</t>
  </si>
  <si>
    <t>Age of claimant at date of extract as recorded on benefit system.</t>
  </si>
  <si>
    <t>Parliamentary Constituency</t>
  </si>
  <si>
    <t>Parliamentary Constituencies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</si>
  <si>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Gender</t>
  </si>
  <si>
    <t>Gender as recorded on the benefit system.</t>
  </si>
  <si>
    <t>Partner</t>
  </si>
  <si>
    <t>Whether the claimant has a partner recorded on the administrative system.</t>
  </si>
  <si>
    <t>Total weekly amount of benefit</t>
  </si>
  <si>
    <t>Total amount of weekly benefit in payment.</t>
  </si>
  <si>
    <t>Total Population</t>
  </si>
  <si>
    <t>The number of people living in Northern Ireland.</t>
  </si>
  <si>
    <t>New Local Government District (LGD2014)</t>
  </si>
  <si>
    <t>On the 1st April 2015 the number of Local Government Districts were reduced from 26 to 11 due to the Local Government reform. Local Government Districts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</si>
  <si>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Click here for State Pension age calculator.</t>
  </si>
  <si>
    <t>State Pension Summary Statistics - February 2026</t>
  </si>
  <si>
    <t>ISSN 2049-5773</t>
  </si>
  <si>
    <t>Published:</t>
  </si>
  <si>
    <t>27 May 2026</t>
  </si>
  <si>
    <t>Coverage:</t>
  </si>
  <si>
    <t>Northern Ireland</t>
  </si>
  <si>
    <t>Contents</t>
  </si>
  <si>
    <t>Notes</t>
  </si>
  <si>
    <t>This worksheet contains one table</t>
  </si>
  <si>
    <t>Note number</t>
  </si>
  <si>
    <t>Note text</t>
  </si>
  <si>
    <t>Figures are rounded to the nearest ten. Some additional disclosure control has also been applied. Totals may not sum due to rounding.</t>
  </si>
  <si>
    <t>Average amounts are shown as pounds per week and are rounded to the nearest penny.</t>
  </si>
  <si>
    <t>The figures in this table have been calculated without the GYSP cases mentioned above, however the impact is estimated to be negligible.</t>
  </si>
  <si>
    <t>Table 1: State Pension Claimants Time Series by Category of Pension, February 2021 to February 2026 [notes 1, 2]</t>
  </si>
  <si>
    <t>This worksheet contains one table. Notes can be found on the Notes worksheet.</t>
  </si>
  <si>
    <t>Category of Pension:
Category A</t>
  </si>
  <si>
    <t>Category of Pension:
Category AB</t>
  </si>
  <si>
    <t>Category of Pension:
Category ABL</t>
  </si>
  <si>
    <t>Category of Pension:
Category B</t>
  </si>
  <si>
    <t>Category of Pension:
Category BL</t>
  </si>
  <si>
    <t>Category of Pension:
Category D</t>
  </si>
  <si>
    <t>Category of Pension:
New State Pension</t>
  </si>
  <si>
    <t>Category of Pension:
Other/Unknown</t>
  </si>
  <si>
    <t>Total</t>
  </si>
  <si>
    <t>Table 2: State Pension Claimants by Age and Gender, February 2026 [notes 1, 2]</t>
  </si>
  <si>
    <t>Gender:
Female</t>
  </si>
  <si>
    <t>Gender:
Male</t>
  </si>
  <si>
    <t>66-69</t>
  </si>
  <si>
    <t>70-74</t>
  </si>
  <si>
    <t>75-79</t>
  </si>
  <si>
    <t>80-84</t>
  </si>
  <si>
    <t>85-89</t>
  </si>
  <si>
    <t>90 and over</t>
  </si>
  <si>
    <t>Table 3: State Pension Claimants by Pension Category and Gender, February 2026 [notes 1, 2]</t>
  </si>
  <si>
    <t>Category of Pension</t>
  </si>
  <si>
    <t>Category A</t>
  </si>
  <si>
    <t>Category AB</t>
  </si>
  <si>
    <t>Category ABL</t>
  </si>
  <si>
    <t>Category B</t>
  </si>
  <si>
    <t>Category BL</t>
  </si>
  <si>
    <t>Category D</t>
  </si>
  <si>
    <t>New State Pension</t>
  </si>
  <si>
    <t>Other/Unknown</t>
  </si>
  <si>
    <t>Table 4: State Pension Average Weekly Benefit Payment Time Series by Category of Pension,  February 2021 to February 2026 [notes 2, 3, 4]</t>
  </si>
  <si>
    <t>Category of Pension:
Category A (£)</t>
  </si>
  <si>
    <t>Category of Pension:
Category AB (£)</t>
  </si>
  <si>
    <t>Category of Pension:
Category ABL (£)</t>
  </si>
  <si>
    <t>Category of Pension:
Category B (£)</t>
  </si>
  <si>
    <t>Category of Pension:
Category BL (£)</t>
  </si>
  <si>
    <t>Category of Pension:
Category D (£)</t>
  </si>
  <si>
    <t>Category of Pension:
New State Pension (£)</t>
  </si>
  <si>
    <t>Total (£)</t>
  </si>
  <si>
    <t>Table 5: State Pension Claimants by Weekly Benefit Payment and Pension Category, February 2026 [notes 1, 2]</t>
  </si>
  <si>
    <t>Weekly Benefit Payment</t>
  </si>
  <si>
    <t>Category of Pension:
Other/
Unknown</t>
  </si>
  <si>
    <t>Less than £20.00</t>
  </si>
  <si>
    <t>£20.00 to £39.99</t>
  </si>
  <si>
    <t>£40.00 to £59.99</t>
  </si>
  <si>
    <t>£60.00 to £79.99</t>
  </si>
  <si>
    <t>£80.00 to £99.99</t>
  </si>
  <si>
    <t>£100.00 to £149.99</t>
  </si>
  <si>
    <t>£150.00 and over</t>
  </si>
  <si>
    <t>Table 6: State Pension Claimants by Local Government District, February 2026 [notes 1, 2]</t>
  </si>
  <si>
    <t>Two cells in this table are empty because data was not collated for these variables.</t>
  </si>
  <si>
    <t>Local Government District</t>
  </si>
  <si>
    <t>Total Population (2024)</t>
  </si>
  <si>
    <t>% of Total Population</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</si>
  <si>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</si>
  <si>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</si>
  <si>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</si>
  <si>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</si>
  <si>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</si>
  <si>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</si>
  <si>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</si>
  <si>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</si>
  <si>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</si>
  <si>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</si>
  <si>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</si>
  <si>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Unknown</t>
  </si>
  <si>
    <t>Table</t>
  </si>
  <si>
    <t>Table Description</t>
  </si>
  <si>
    <t>Contact</t>
  </si>
  <si>
    <t>Analytics Division</t>
  </si>
  <si>
    <t>Department for Communities</t>
  </si>
  <si>
    <t>Level 6, Causeway Exchange</t>
  </si>
  <si>
    <t>1-7 Bedford Street</t>
  </si>
  <si>
    <t>BT2 7EG</t>
  </si>
  <si>
    <t>Telephone:</t>
  </si>
  <si>
    <t>028 90515424</t>
  </si>
  <si>
    <t>Email:</t>
  </si>
  <si>
    <t>Further Information</t>
  </si>
  <si>
    <t>Link to further information on Benefit Statistics</t>
  </si>
  <si>
    <t xml:space="preserve">This edition includes historic revisions to NI State Pension totals for the period October 2020 -  November 2025. This is a consequence of revised data from Department for Work and Pension’s - Get Your State Pension (GYSP) online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</si>
</sst>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6" x14ac:knownFonts="1">
    <font>
      <sz val="12"/>
      <color rgb="FF000000"/>
      <name val="Arial"/>
    </font>
    <font>
      <b/>
      <sz val="16"/>
      <color rgb="FF000000"/>
      <name val="Arial"/>
    </font>
    <font>
      <u/>
      <sz val="12"/>
      <color theme="10"/>
      <name val="Arial"/>
    </font>
    <font>
      <b/>
      <sz val="12"/>
      <color rgb="FF000000"/>
      <name val="Arial"/>
    </font>
    <font>
      <b/>
      <sz val="14"/>
      <color rgb="FF000000"/>
      <name val="Arial"/>
    </font>
    <font>
      <u/>
      <sz val="12"/>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wrapText="1"/>
    </xf>
    <xf numFmtId="0" fontId="0" fillId="0" borderId="0" xfId="0" applyAlignment="1">
      <alignment wrapText="1"/>
    </xf>
    <xf numFmtId="0" fontId="4" fillId="0" borderId="0" xfId="0" applyFont="1"/>
    <xf numFmtId="0" fontId="3" fillId="0" borderId="0" xfId="0" applyFont="1" applyAlignment="1">
      <alignment horizontal="center" vertical="top" wrapText="1"/>
    </xf>
    <xf numFmtId="0" fontId="3" fillId="0" borderId="0" xfId="0" applyFont="1" applyAlignment="1">
      <alignment horizontal="right" wrapText="1"/>
    </xf>
    <xf numFmtId="164" fontId="3" fillId="0" borderId="0" xfId="0" applyNumberFormat="1" applyFont="1" applyAlignment="1">
      <alignment horizontal="left"/>
    </xf>
    <xf numFmtId="3" fontId="0" fillId="0" borderId="0" xfId="0" applyNumberFormat="1" applyAlignment="1">
      <alignment horizontal="right"/>
    </xf>
    <xf numFmtId="4" fontId="0" fillId="0" borderId="0" xfId="0" applyNumberFormat="1" applyAlignment="1">
      <alignment horizontal="right"/>
    </xf>
    <xf numFmtId="165" fontId="0" fillId="0" borderId="0" xfId="0" applyNumberFormat="1" applyAlignment="1">
      <alignment horizontal="right"/>
    </xf>
    <xf numFmtId="0" fontId="5" fillId="0" borderId="0" xfId="0" applyFont="1"/>
    <xf numFmtId="0" fontId="0" fillId="0" borderId="0" xfId="0" applyAlignment="1">
      <alignment vertical="top" wrapText="1"/>
    </xf>
  </cellXfs>
  <cellStyles count="1">
    <cellStyle name="Normal" xfId="0" builtinId="0"/>
  </cellStyles>
  <dxfs count="1">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1200" cy="1098000"/>
    <xdr:pic>
      <xdr:nvPicPr>
        <xdr:cNvPr id="2" name="Picture 1" descr="DfC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xdr:col>
      <xdr:colOff>0</xdr:colOff>
      <xdr:row>0</xdr:row>
      <xdr:rowOff>0</xdr:rowOff>
    </xdr:from>
    <xdr:ext cx="3391200" cy="633600"/>
    <xdr:pic>
      <xdr:nvPicPr>
        <xdr:cNvPr id="3" name="Picture 2" descr="NISRA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7</xdr:col>
      <xdr:colOff>0</xdr:colOff>
      <xdr:row>0</xdr:row>
      <xdr:rowOff>0</xdr:rowOff>
    </xdr:from>
    <xdr:ext cx="658800" cy="676800"/>
    <xdr:pic>
      <xdr:nvPicPr>
        <xdr:cNvPr id="4" name="Picture 3" descr="Official Statistic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eneral_info" displayName="general_info" ref="A45:B55" totalsRowShown="0">
  <tableColumns count="2">
    <tableColumn id="1" xr3:uid="{00000000-0010-0000-0000-000001000000}" name="Variable"/>
    <tableColumn id="2" xr3:uid="{00000000-0010-0000-0000-000002000000}" name="Information on variable"/>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contents_table" displayName="contents_table" ref="A6:B13" totalsRowShown="0">
  <tableColumns count="2">
    <tableColumn id="1" xr3:uid="{00000000-0010-0000-0100-000001000000}" name="Table"/>
    <tableColumn id="2" xr3:uid="{00000000-0010-0000-0100-000002000000}" name="Table Descriptio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notes" displayName="notes" ref="A3:B7" totalsRowShown="0">
  <tableColumns count="2">
    <tableColumn id="1" xr3:uid="{00000000-0010-0000-0200-000001000000}" name="Note number"/>
    <tableColumn id="2" xr3:uid="{00000000-0010-0000-0200-000002000000}" name="Note text" dataDxfId="0"/>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 displayName="table1" ref="A4:J25" totalsRowShown="0">
  <tableColumns count="10">
    <tableColumn id="1" xr3:uid="{00000000-0010-0000-0300-000001000000}" name="Date"/>
    <tableColumn id="2" xr3:uid="{00000000-0010-0000-0300-000002000000}" name="Category of Pension:_x000a_Category A"/>
    <tableColumn id="3" xr3:uid="{00000000-0010-0000-0300-000003000000}" name="Category of Pension:_x000a_Category AB"/>
    <tableColumn id="4" xr3:uid="{00000000-0010-0000-0300-000004000000}" name="Category of Pension:_x000a_Category ABL"/>
    <tableColumn id="5" xr3:uid="{00000000-0010-0000-0300-000005000000}" name="Category of Pension:_x000a_Category B"/>
    <tableColumn id="6" xr3:uid="{00000000-0010-0000-0300-000006000000}" name="Category of Pension:_x000a_Category BL"/>
    <tableColumn id="7" xr3:uid="{00000000-0010-0000-0300-000007000000}" name="Category of Pension:_x000a_Category D"/>
    <tableColumn id="8" xr3:uid="{00000000-0010-0000-0300-000008000000}" name="Category of Pension:_x000a_New State Pension"/>
    <tableColumn id="9" xr3:uid="{00000000-0010-0000-0300-000009000000}" name="Category of Pension:_x000a_Other/Unknown"/>
    <tableColumn id="10" xr3:uid="{00000000-0010-0000-0300-00000A000000}" name="Total"/>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 displayName="table2" ref="A4:D11" totalsRowShown="0">
  <tableColumns count="4">
    <tableColumn id="1" xr3:uid="{00000000-0010-0000-0400-000001000000}" name="Age"/>
    <tableColumn id="2" xr3:uid="{00000000-0010-0000-0400-000002000000}" name="Gender:_x000a_Female"/>
    <tableColumn id="3" xr3:uid="{00000000-0010-0000-0400-000003000000}" name="Gender:_x000a_Male"/>
    <tableColumn id="5" xr3:uid="{00000000-0010-0000-0400-000005000000}" name="Total"/>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 displayName="table3" ref="A4:D13" totalsRowShown="0">
  <tableColumns count="4">
    <tableColumn id="1" xr3:uid="{00000000-0010-0000-0500-000001000000}" name="Category of Pension"/>
    <tableColumn id="2" xr3:uid="{00000000-0010-0000-0500-000002000000}" name="Gender:_x000a_Female"/>
    <tableColumn id="3" xr3:uid="{00000000-0010-0000-0500-000003000000}" name="Gender:_x000a_Male"/>
    <tableColumn id="5" xr3:uid="{00000000-0010-0000-0500-000005000000}" name="Total"/>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4" displayName="table4" ref="A4:I25" totalsRowShown="0">
  <tableColumns count="9">
    <tableColumn id="1" xr3:uid="{00000000-0010-0000-0600-000001000000}" name="Date"/>
    <tableColumn id="2" xr3:uid="{00000000-0010-0000-0600-000002000000}" name="Category of Pension:_x000a_Category A (£)"/>
    <tableColumn id="3" xr3:uid="{00000000-0010-0000-0600-000003000000}" name="Category of Pension:_x000a_Category AB (£)"/>
    <tableColumn id="4" xr3:uid="{00000000-0010-0000-0600-000004000000}" name="Category of Pension:_x000a_Category ABL (£)"/>
    <tableColumn id="5" xr3:uid="{00000000-0010-0000-0600-000005000000}" name="Category of Pension:_x000a_Category B (£)"/>
    <tableColumn id="6" xr3:uid="{00000000-0010-0000-0600-000006000000}" name="Category of Pension:_x000a_Category BL (£)"/>
    <tableColumn id="7" xr3:uid="{00000000-0010-0000-0600-000007000000}" name="Category of Pension:_x000a_Category D (£)"/>
    <tableColumn id="8" xr3:uid="{00000000-0010-0000-0600-000008000000}" name="Category of Pension:_x000a_New State Pension (£)"/>
    <tableColumn id="9" xr3:uid="{00000000-0010-0000-0600-000009000000}" name="Total (£)"/>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5" displayName="table5" ref="A4:J12" totalsRowShown="0">
  <tableColumns count="10">
    <tableColumn id="1" xr3:uid="{00000000-0010-0000-0700-000001000000}" name="Weekly Benefit Payment"/>
    <tableColumn id="2" xr3:uid="{00000000-0010-0000-0700-000002000000}" name="Category of Pension:_x000a_Category A"/>
    <tableColumn id="3" xr3:uid="{00000000-0010-0000-0700-000003000000}" name="Category of Pension:_x000a_Category AB"/>
    <tableColumn id="4" xr3:uid="{00000000-0010-0000-0700-000004000000}" name="Category of Pension:_x000a_Category ABL"/>
    <tableColumn id="5" xr3:uid="{00000000-0010-0000-0700-000005000000}" name="Category of Pension:_x000a_Category B"/>
    <tableColumn id="6" xr3:uid="{00000000-0010-0000-0700-000006000000}" name="Category of Pension:_x000a_Category BL"/>
    <tableColumn id="7" xr3:uid="{00000000-0010-0000-0700-000007000000}" name="Category of Pension:_x000a_Category D"/>
    <tableColumn id="8" xr3:uid="{00000000-0010-0000-0700-000008000000}" name="Category of Pension:_x000a_New State Pension"/>
    <tableColumn id="9" xr3:uid="{00000000-0010-0000-0700-000009000000}" name="Category of Pension:_x000a_Other/_x000a_Unknown"/>
    <tableColumn id="10" xr3:uid="{00000000-0010-0000-0700-00000A000000}" name="Total"/>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6" displayName="table6" ref="A5:D18" totalsRowShown="0">
  <tableColumns count="4">
    <tableColumn id="1" xr3:uid="{00000000-0010-0000-0800-000001000000}" name="Local Government District"/>
    <tableColumn id="2" xr3:uid="{00000000-0010-0000-0800-000002000000}" name="Claimants"/>
    <tableColumn id="3" xr3:uid="{00000000-0010-0000-0800-000003000000}" name="Total Population (2024)"/>
    <tableColumn id="4" xr3:uid="{00000000-0010-0000-0800-000004000000}" name="% of Total Populatio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nsultations.nidirect.gov.uk/dfc/benefit-statistics-summary-user-survey/" TargetMode="External"/><Relationship Id="rId1" Type="http://schemas.openxmlformats.org/officeDocument/2006/relationships/hyperlink" Target="mailto:analyticsdivision@communities-ni.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idirect.gov.uk/articles/check-your-state-pension-ag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ommunities-ni.gov.uk/topics/benefits-statistics" TargetMode="External"/><Relationship Id="rId1" Type="http://schemas.openxmlformats.org/officeDocument/2006/relationships/hyperlink" Target="mailto:analyticsdivision@communities-ni.gov.uk"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E8AA"/>
  </sheetPr>
  <dimension ref="A1:A12"/>
  <sheetViews>
    <sheetView workbookViewId="0">
      <selection activeCell="A10" sqref="A10"/>
    </sheetView>
  </sheetViews>
  <sheetFormatPr defaultColWidth="11.54296875" defaultRowHeight="15" x14ac:dyDescent="0.25"/>
  <cols>
    <col min="1" max="1" width="85.6328125" customWidth="1"/>
  </cols>
  <sheetData>
    <row r="1" spans="1:1" ht="21" x14ac:dyDescent="0.4">
      <c r="A1" s="1" t="s">
        <v>0</v>
      </c>
    </row>
    <row r="2" spans="1:1" ht="24.9" customHeight="1" x14ac:dyDescent="0.25">
      <c r="A2" t="s">
        <v>1</v>
      </c>
    </row>
    <row r="3" spans="1:1" x14ac:dyDescent="0.25">
      <c r="A3" t="s">
        <v>2</v>
      </c>
    </row>
    <row r="4" spans="1:1" ht="24.9" customHeight="1" x14ac:dyDescent="0.25">
      <c r="A4" t="s">
        <v>3</v>
      </c>
    </row>
    <row r="5" spans="1:1" x14ac:dyDescent="0.25">
      <c r="A5" t="s">
        <v>4</v>
      </c>
    </row>
    <row r="6" spans="1:1" x14ac:dyDescent="0.25">
      <c r="A6" t="s">
        <v>5</v>
      </c>
    </row>
    <row r="7" spans="1:1" ht="24.9" customHeight="1" x14ac:dyDescent="0.25">
      <c r="A7" t="s">
        <v>6</v>
      </c>
    </row>
    <row r="8" spans="1:1" ht="24.9" customHeight="1" x14ac:dyDescent="0.25">
      <c r="A8" t="s">
        <v>7</v>
      </c>
    </row>
    <row r="9" spans="1:1" x14ac:dyDescent="0.25">
      <c r="A9" s="2" t="s">
        <v>11</v>
      </c>
    </row>
    <row r="10" spans="1:1" ht="24.9" customHeight="1" x14ac:dyDescent="0.25">
      <c r="A10" t="s">
        <v>8</v>
      </c>
    </row>
    <row r="11" spans="1:1" x14ac:dyDescent="0.25">
      <c r="A11" s="2" t="s">
        <v>10</v>
      </c>
    </row>
    <row r="12" spans="1:1" ht="24.9" customHeight="1" x14ac:dyDescent="0.25">
      <c r="A12" t="s">
        <v>9</v>
      </c>
    </row>
  </sheetData>
  <hyperlinks>
    <hyperlink ref="A11" r:id="rId1" xr:uid="{00000000-0004-0000-0000-000000000000}"/>
    <hyperlink ref="A9" r:id="rId2"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
  <sheetViews>
    <sheetView workbookViewId="0"/>
  </sheetViews>
  <sheetFormatPr defaultColWidth="11.54296875" defaultRowHeight="15" x14ac:dyDescent="0.25"/>
  <cols>
    <col min="1" max="1" width="36.1796875" customWidth="1"/>
    <col min="2" max="4" width="15.6328125" customWidth="1"/>
  </cols>
  <sheetData>
    <row r="1" spans="1:4" ht="15.6" x14ac:dyDescent="0.3">
      <c r="A1" s="3" t="s">
        <v>141</v>
      </c>
    </row>
    <row r="2" spans="1:4" x14ac:dyDescent="0.25">
      <c r="A2" t="s">
        <v>93</v>
      </c>
    </row>
    <row r="3" spans="1:4" x14ac:dyDescent="0.25">
      <c r="A3" t="s">
        <v>142</v>
      </c>
    </row>
    <row r="4" spans="1:4" x14ac:dyDescent="0.25">
      <c r="A4" s="2" t="str">
        <f>HYPERLINK("#'Contents'!A13", "Return to table of contents")</f>
        <v>Return to table of contents</v>
      </c>
    </row>
    <row r="5" spans="1:4" ht="31.2" x14ac:dyDescent="0.3">
      <c r="A5" s="4" t="s">
        <v>143</v>
      </c>
      <c r="B5" s="8" t="s">
        <v>57</v>
      </c>
      <c r="C5" s="8" t="s">
        <v>144</v>
      </c>
      <c r="D5" s="8" t="s">
        <v>145</v>
      </c>
    </row>
    <row r="6" spans="1:4" ht="15.6" x14ac:dyDescent="0.3">
      <c r="A6" s="4" t="s">
        <v>146</v>
      </c>
      <c r="B6" s="10">
        <v>25790</v>
      </c>
      <c r="C6" s="10">
        <v>148100</v>
      </c>
      <c r="D6" s="12">
        <v>17.399999999999999</v>
      </c>
    </row>
    <row r="7" spans="1:4" ht="15.6" x14ac:dyDescent="0.3">
      <c r="A7" s="4" t="s">
        <v>147</v>
      </c>
      <c r="B7" s="10">
        <v>37060</v>
      </c>
      <c r="C7" s="10">
        <v>165415</v>
      </c>
      <c r="D7" s="12">
        <v>22.4</v>
      </c>
    </row>
    <row r="8" spans="1:4" ht="15.6" x14ac:dyDescent="0.3">
      <c r="A8" s="4" t="s">
        <v>148</v>
      </c>
      <c r="B8" s="10">
        <v>36230</v>
      </c>
      <c r="C8" s="10">
        <v>222511</v>
      </c>
      <c r="D8" s="12">
        <v>16.3</v>
      </c>
    </row>
    <row r="9" spans="1:4" ht="15.6" x14ac:dyDescent="0.3">
      <c r="A9" s="4" t="s">
        <v>149</v>
      </c>
      <c r="B9" s="10">
        <v>50980</v>
      </c>
      <c r="C9" s="10">
        <v>352390</v>
      </c>
      <c r="D9" s="12">
        <v>14.5</v>
      </c>
    </row>
    <row r="10" spans="1:4" ht="15.6" x14ac:dyDescent="0.3">
      <c r="A10" s="4" t="s">
        <v>150</v>
      </c>
      <c r="B10" s="10">
        <v>27990</v>
      </c>
      <c r="C10" s="10">
        <v>141954</v>
      </c>
      <c r="D10" s="12">
        <v>19.7</v>
      </c>
    </row>
    <row r="11" spans="1:4" ht="15.6" x14ac:dyDescent="0.3">
      <c r="A11" s="4" t="s">
        <v>151</v>
      </c>
      <c r="B11" s="10">
        <v>25230</v>
      </c>
      <c r="C11" s="10">
        <v>152383</v>
      </c>
      <c r="D11" s="12">
        <v>16.600000000000001</v>
      </c>
    </row>
    <row r="12" spans="1:4" ht="15.6" x14ac:dyDescent="0.3">
      <c r="A12" s="4" t="s">
        <v>152</v>
      </c>
      <c r="B12" s="10">
        <v>22110</v>
      </c>
      <c r="C12" s="10">
        <v>117687</v>
      </c>
      <c r="D12" s="12">
        <v>18.8</v>
      </c>
    </row>
    <row r="13" spans="1:4" ht="15.6" x14ac:dyDescent="0.3">
      <c r="A13" s="4" t="s">
        <v>153</v>
      </c>
      <c r="B13" s="10">
        <v>26880</v>
      </c>
      <c r="C13" s="10">
        <v>151669</v>
      </c>
      <c r="D13" s="12">
        <v>17.7</v>
      </c>
    </row>
    <row r="14" spans="1:4" ht="15.6" x14ac:dyDescent="0.3">
      <c r="A14" s="4" t="s">
        <v>154</v>
      </c>
      <c r="B14" s="10">
        <v>27870</v>
      </c>
      <c r="C14" s="10">
        <v>139913</v>
      </c>
      <c r="D14" s="12">
        <v>19.899999999999999</v>
      </c>
    </row>
    <row r="15" spans="1:4" ht="15.6" x14ac:dyDescent="0.3">
      <c r="A15" s="4" t="s">
        <v>155</v>
      </c>
      <c r="B15" s="10">
        <v>23100</v>
      </c>
      <c r="C15" s="10">
        <v>152718</v>
      </c>
      <c r="D15" s="12">
        <v>15.1</v>
      </c>
    </row>
    <row r="16" spans="1:4" ht="15.6" x14ac:dyDescent="0.3">
      <c r="A16" s="4" t="s">
        <v>156</v>
      </c>
      <c r="B16" s="10">
        <v>31400</v>
      </c>
      <c r="C16" s="10">
        <v>183115</v>
      </c>
      <c r="D16" s="12">
        <v>17.100000000000001</v>
      </c>
    </row>
    <row r="17" spans="1:4" ht="15.6" x14ac:dyDescent="0.3">
      <c r="A17" s="4" t="s">
        <v>157</v>
      </c>
      <c r="B17" s="10">
        <v>270</v>
      </c>
      <c r="C17" s="10"/>
      <c r="D17" s="12"/>
    </row>
    <row r="18" spans="1:4" ht="15.6" x14ac:dyDescent="0.3">
      <c r="A18" s="4" t="s">
        <v>102</v>
      </c>
      <c r="B18" s="10">
        <v>334910</v>
      </c>
      <c r="C18" s="10">
        <v>1927855</v>
      </c>
      <c r="D18" s="12">
        <v>17.399999999999999</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5"/>
  <sheetViews>
    <sheetView topLeftCell="A36" workbookViewId="0">
      <selection activeCell="A43" sqref="A43"/>
    </sheetView>
  </sheetViews>
  <sheetFormatPr defaultColWidth="11.54296875" defaultRowHeight="15" x14ac:dyDescent="0.25"/>
  <cols>
    <col min="1" max="1" width="35" customWidth="1"/>
    <col min="2" max="2" width="120.6328125" customWidth="1"/>
  </cols>
  <sheetData>
    <row r="1" spans="1:1" ht="21" x14ac:dyDescent="0.4">
      <c r="A1" s="1" t="s">
        <v>12</v>
      </c>
    </row>
    <row r="2" spans="1:1" ht="24.9" customHeight="1" x14ac:dyDescent="0.25">
      <c r="A2" t="s">
        <v>13</v>
      </c>
    </row>
    <row r="3" spans="1:1" x14ac:dyDescent="0.25">
      <c r="A3" t="s">
        <v>14</v>
      </c>
    </row>
    <row r="4" spans="1:1" x14ac:dyDescent="0.25">
      <c r="A4" t="s">
        <v>15</v>
      </c>
    </row>
    <row r="5" spans="1:1" ht="24.9" customHeight="1" x14ac:dyDescent="0.25">
      <c r="A5" t="s">
        <v>16</v>
      </c>
    </row>
    <row r="6" spans="1:1" ht="24.9" customHeight="1" x14ac:dyDescent="0.25">
      <c r="A6" t="s">
        <v>17</v>
      </c>
    </row>
    <row r="7" spans="1:1" x14ac:dyDescent="0.25">
      <c r="A7" t="s">
        <v>18</v>
      </c>
    </row>
    <row r="8" spans="1:1" ht="24.9" customHeight="1" x14ac:dyDescent="0.25">
      <c r="A8" t="s">
        <v>19</v>
      </c>
    </row>
    <row r="9" spans="1:1" x14ac:dyDescent="0.25">
      <c r="A9" t="s">
        <v>20</v>
      </c>
    </row>
    <row r="10" spans="1:1" x14ac:dyDescent="0.25">
      <c r="A10" t="s">
        <v>21</v>
      </c>
    </row>
    <row r="11" spans="1:1" ht="24.9" customHeight="1" x14ac:dyDescent="0.25">
      <c r="A11" t="s">
        <v>22</v>
      </c>
    </row>
    <row r="12" spans="1:1" x14ac:dyDescent="0.25">
      <c r="A12" t="s">
        <v>23</v>
      </c>
    </row>
    <row r="13" spans="1:1" x14ac:dyDescent="0.25">
      <c r="A13" t="s">
        <v>24</v>
      </c>
    </row>
    <row r="14" spans="1:1" ht="24.9" customHeight="1" x14ac:dyDescent="0.25">
      <c r="A14" t="s">
        <v>25</v>
      </c>
    </row>
    <row r="15" spans="1:1" x14ac:dyDescent="0.25">
      <c r="A15" t="s">
        <v>26</v>
      </c>
    </row>
    <row r="16" spans="1:1" x14ac:dyDescent="0.25">
      <c r="A16" t="s">
        <v>27</v>
      </c>
    </row>
    <row r="17" spans="1:1" x14ac:dyDescent="0.25">
      <c r="A17" t="s">
        <v>28</v>
      </c>
    </row>
    <row r="18" spans="1:1" x14ac:dyDescent="0.25">
      <c r="A18" t="s">
        <v>29</v>
      </c>
    </row>
    <row r="19" spans="1:1" ht="24.9" customHeight="1" x14ac:dyDescent="0.25">
      <c r="A19" t="s">
        <v>30</v>
      </c>
    </row>
    <row r="20" spans="1:1" x14ac:dyDescent="0.25">
      <c r="A20" t="s">
        <v>31</v>
      </c>
    </row>
    <row r="21" spans="1:1" ht="24.9" customHeight="1" x14ac:dyDescent="0.25">
      <c r="A21" t="s">
        <v>32</v>
      </c>
    </row>
    <row r="22" spans="1:1" x14ac:dyDescent="0.25">
      <c r="A22" t="s">
        <v>33</v>
      </c>
    </row>
    <row r="23" spans="1:1" ht="24.9" customHeight="1" x14ac:dyDescent="0.25">
      <c r="A23" t="s">
        <v>34</v>
      </c>
    </row>
    <row r="24" spans="1:1" x14ac:dyDescent="0.25">
      <c r="A24" t="s">
        <v>35</v>
      </c>
    </row>
    <row r="25" spans="1:1" x14ac:dyDescent="0.25">
      <c r="A25" t="s">
        <v>36</v>
      </c>
    </row>
    <row r="26" spans="1:1" x14ac:dyDescent="0.25">
      <c r="A26" t="s">
        <v>37</v>
      </c>
    </row>
    <row r="27" spans="1:1" x14ac:dyDescent="0.25">
      <c r="A27" t="s">
        <v>38</v>
      </c>
    </row>
    <row r="28" spans="1:1" ht="24.9" customHeight="1" x14ac:dyDescent="0.3">
      <c r="A28" s="3" t="s">
        <v>39</v>
      </c>
    </row>
    <row r="29" spans="1:1" x14ac:dyDescent="0.25">
      <c r="A29" t="s">
        <v>40</v>
      </c>
    </row>
    <row r="30" spans="1:1" x14ac:dyDescent="0.25">
      <c r="A30" t="s">
        <v>41</v>
      </c>
    </row>
    <row r="31" spans="1:1" ht="24.9" customHeight="1" x14ac:dyDescent="0.3">
      <c r="A31" s="3" t="s">
        <v>42</v>
      </c>
    </row>
    <row r="32" spans="1:1" x14ac:dyDescent="0.25">
      <c r="A32" t="s">
        <v>43</v>
      </c>
    </row>
    <row r="33" spans="1:2" x14ac:dyDescent="0.25">
      <c r="A33" t="s">
        <v>44</v>
      </c>
    </row>
    <row r="34" spans="1:2" x14ac:dyDescent="0.25">
      <c r="A34" s="2" t="s">
        <v>77</v>
      </c>
    </row>
    <row r="35" spans="1:2" ht="24.9" customHeight="1" x14ac:dyDescent="0.3">
      <c r="A35" s="3" t="s">
        <v>45</v>
      </c>
    </row>
    <row r="36" spans="1:2" x14ac:dyDescent="0.25">
      <c r="A36" t="s">
        <v>46</v>
      </c>
    </row>
    <row r="37" spans="1:2" x14ac:dyDescent="0.25">
      <c r="A37" t="s">
        <v>47</v>
      </c>
    </row>
    <row r="38" spans="1:2" x14ac:dyDescent="0.25">
      <c r="A38" t="s">
        <v>48</v>
      </c>
    </row>
    <row r="39" spans="1:2" ht="24.9" customHeight="1" x14ac:dyDescent="0.3">
      <c r="A39" s="3" t="s">
        <v>49</v>
      </c>
    </row>
    <row r="40" spans="1:2" x14ac:dyDescent="0.25">
      <c r="A40" t="s">
        <v>50</v>
      </c>
    </row>
    <row r="41" spans="1:2" x14ac:dyDescent="0.25">
      <c r="A41" t="s">
        <v>51</v>
      </c>
    </row>
    <row r="42" spans="1:2" ht="24.9" customHeight="1" x14ac:dyDescent="0.3">
      <c r="A42" s="3" t="s">
        <v>52</v>
      </c>
    </row>
    <row r="43" spans="1:2" x14ac:dyDescent="0.25">
      <c r="A43" t="s">
        <v>53</v>
      </c>
    </row>
    <row r="44" spans="1:2" ht="24.9" customHeight="1" x14ac:dyDescent="0.3">
      <c r="A44" s="3" t="s">
        <v>54</v>
      </c>
    </row>
    <row r="45" spans="1:2" ht="24.9" customHeight="1" x14ac:dyDescent="0.3">
      <c r="A45" s="4" t="s">
        <v>55</v>
      </c>
      <c r="B45" s="4" t="s">
        <v>56</v>
      </c>
    </row>
    <row r="46" spans="1:2" ht="30" x14ac:dyDescent="0.25">
      <c r="A46" t="s">
        <v>57</v>
      </c>
      <c r="B46" s="5" t="s">
        <v>58</v>
      </c>
    </row>
    <row r="47" spans="1:2" ht="30" x14ac:dyDescent="0.25">
      <c r="A47" t="s">
        <v>59</v>
      </c>
      <c r="B47" s="5" t="s">
        <v>60</v>
      </c>
    </row>
    <row r="48" spans="1:2" ht="45" x14ac:dyDescent="0.25">
      <c r="A48" t="s">
        <v>61</v>
      </c>
      <c r="B48" s="5" t="s">
        <v>62</v>
      </c>
    </row>
    <row r="49" spans="1:2" x14ac:dyDescent="0.25">
      <c r="A49" t="s">
        <v>63</v>
      </c>
      <c r="B49" s="5" t="s">
        <v>64</v>
      </c>
    </row>
    <row r="50" spans="1:2" ht="45" x14ac:dyDescent="0.25">
      <c r="A50" t="s">
        <v>65</v>
      </c>
      <c r="B50" s="5" t="s">
        <v>66</v>
      </c>
    </row>
    <row r="51" spans="1:2" x14ac:dyDescent="0.25">
      <c r="A51" t="s">
        <v>67</v>
      </c>
      <c r="B51" s="5" t="s">
        <v>68</v>
      </c>
    </row>
    <row r="52" spans="1:2" x14ac:dyDescent="0.25">
      <c r="A52" t="s">
        <v>69</v>
      </c>
      <c r="B52" s="5" t="s">
        <v>70</v>
      </c>
    </row>
    <row r="53" spans="1:2" x14ac:dyDescent="0.25">
      <c r="A53" t="s">
        <v>71</v>
      </c>
      <c r="B53" s="5" t="s">
        <v>72</v>
      </c>
    </row>
    <row r="54" spans="1:2" x14ac:dyDescent="0.25">
      <c r="A54" t="s">
        <v>73</v>
      </c>
      <c r="B54" s="5" t="s">
        <v>74</v>
      </c>
    </row>
    <row r="55" spans="1:2" ht="60" x14ac:dyDescent="0.25">
      <c r="A55" t="s">
        <v>75</v>
      </c>
      <c r="B55" s="5" t="s">
        <v>76</v>
      </c>
    </row>
  </sheetData>
  <hyperlinks>
    <hyperlink ref="A34" r:id="rId1" xr:uid="{00000000-0004-0000-0100-000000000000}"/>
  </hyperlinks>
  <pageMargins left="0.7" right="0.7" top="0.75" bottom="0.75" header="0.3" footer="0.3"/>
  <pageSetup paperSize="9" orientation="portrait" horizontalDpi="300" verticalDpi="30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tabSelected="1" workbookViewId="0"/>
  </sheetViews>
  <sheetFormatPr defaultColWidth="11.54296875" defaultRowHeight="15" x14ac:dyDescent="0.25"/>
  <cols>
    <col min="1" max="1" width="10.6328125" customWidth="1"/>
    <col min="2" max="2" width="36.6328125" customWidth="1"/>
  </cols>
  <sheetData>
    <row r="1" spans="1:2" ht="102.6" customHeight="1" x14ac:dyDescent="0.4">
      <c r="A1" s="1" t="s">
        <v>78</v>
      </c>
    </row>
    <row r="2" spans="1:2" ht="15.6" x14ac:dyDescent="0.3">
      <c r="A2" s="3" t="s">
        <v>79</v>
      </c>
    </row>
    <row r="3" spans="1:2" ht="15.6" x14ac:dyDescent="0.3">
      <c r="A3" s="3" t="s">
        <v>80</v>
      </c>
      <c r="B3" t="s">
        <v>81</v>
      </c>
    </row>
    <row r="4" spans="1:2" ht="15.6" x14ac:dyDescent="0.3">
      <c r="A4" s="3" t="s">
        <v>82</v>
      </c>
      <c r="B4" t="s">
        <v>83</v>
      </c>
    </row>
    <row r="5" spans="1:2" ht="24.9" customHeight="1" x14ac:dyDescent="0.3">
      <c r="A5" s="6" t="s">
        <v>84</v>
      </c>
    </row>
    <row r="6" spans="1:2" ht="15.6" x14ac:dyDescent="0.3">
      <c r="A6" s="4" t="s">
        <v>158</v>
      </c>
      <c r="B6" s="4" t="s">
        <v>159</v>
      </c>
    </row>
    <row r="7" spans="1:2" x14ac:dyDescent="0.25">
      <c r="A7" s="13" t="str">
        <f>HYPERLINK("#'Notes'!A1", "Notes")</f>
        <v>Notes</v>
      </c>
      <c r="B7" s="2" t="str">
        <f>HYPERLINK("#'Notes'!A1", "Notes related to the data in this spreadsheet.")</f>
        <v>Notes related to the data in this spreadsheet.</v>
      </c>
    </row>
    <row r="8" spans="1:2" x14ac:dyDescent="0.25">
      <c r="A8" s="13" t="str">
        <f>HYPERLINK("#'Table 1'!A1", "Table 1")</f>
        <v>Table 1</v>
      </c>
      <c r="B8" s="2" t="str">
        <f>HYPERLINK("#'Table 1'!A1", "State Pension Claimants Time Series by Category of Pension")</f>
        <v>State Pension Claimants Time Series by Category of Pension</v>
      </c>
    </row>
    <row r="9" spans="1:2" x14ac:dyDescent="0.25">
      <c r="A9" s="13" t="str">
        <f>HYPERLINK("#'Table 2'!A1", "Table 2")</f>
        <v>Table 2</v>
      </c>
      <c r="B9" s="2" t="str">
        <f>HYPERLINK("#'Table 2'!A1", "State Pension Claimants by Age and Gender")</f>
        <v>State Pension Claimants by Age and Gender</v>
      </c>
    </row>
    <row r="10" spans="1:2" x14ac:dyDescent="0.25">
      <c r="A10" s="13" t="str">
        <f>HYPERLINK("#'Table 3'!A1", "Table 3")</f>
        <v>Table 3</v>
      </c>
      <c r="B10" s="2" t="str">
        <f>HYPERLINK("#'Table 3'!A1", "State Pension Claimants by Pension Category and Gender")</f>
        <v>State Pension Claimants by Pension Category and Gender</v>
      </c>
    </row>
    <row r="11" spans="1:2" x14ac:dyDescent="0.25">
      <c r="A11" s="13" t="str">
        <f>HYPERLINK("#'Table 4'!A1", "Table 4")</f>
        <v>Table 4</v>
      </c>
      <c r="B11" s="2" t="str">
        <f>HYPERLINK("#'Table 4'!A1", "State Pension Average Weekly Benefit Payment Time Series by Category of Pension")</f>
        <v>State Pension Average Weekly Benefit Payment Time Series by Category of Pension</v>
      </c>
    </row>
    <row r="12" spans="1:2" x14ac:dyDescent="0.25">
      <c r="A12" s="13" t="str">
        <f>HYPERLINK("#'Table 5'!A1", "Table 5")</f>
        <v>Table 5</v>
      </c>
      <c r="B12" s="2" t="str">
        <f>HYPERLINK("#'Table 5'!A1", "State Pension Claimants by Weekly Benefit Payment and Pension Category")</f>
        <v>State Pension Claimants by Weekly Benefit Payment and Pension Category</v>
      </c>
    </row>
    <row r="13" spans="1:2" x14ac:dyDescent="0.25">
      <c r="A13" s="13" t="str">
        <f>HYPERLINK("#'Table 6'!A1", "Table 6")</f>
        <v>Table 6</v>
      </c>
      <c r="B13" s="2" t="str">
        <f>HYPERLINK("#'Table 6'!A1", "State Pension Claimants by Local Government District")</f>
        <v>State Pension Claimants by Local Government District</v>
      </c>
    </row>
    <row r="14" spans="1:2" ht="24.9" customHeight="1" x14ac:dyDescent="0.3">
      <c r="A14" s="6" t="s">
        <v>160</v>
      </c>
    </row>
    <row r="15" spans="1:2" x14ac:dyDescent="0.25">
      <c r="A15" t="s">
        <v>161</v>
      </c>
    </row>
    <row r="16" spans="1:2" x14ac:dyDescent="0.25">
      <c r="A16" t="s">
        <v>162</v>
      </c>
    </row>
    <row r="17" spans="1:2" x14ac:dyDescent="0.25">
      <c r="A17" t="s">
        <v>163</v>
      </c>
    </row>
    <row r="18" spans="1:2" x14ac:dyDescent="0.25">
      <c r="A18" t="s">
        <v>164</v>
      </c>
    </row>
    <row r="19" spans="1:2" x14ac:dyDescent="0.25">
      <c r="A19" t="s">
        <v>149</v>
      </c>
    </row>
    <row r="20" spans="1:2" x14ac:dyDescent="0.25">
      <c r="A20" t="s">
        <v>165</v>
      </c>
    </row>
    <row r="21" spans="1:2" ht="24.9" customHeight="1" x14ac:dyDescent="0.3">
      <c r="A21" s="3" t="s">
        <v>166</v>
      </c>
      <c r="B21" t="s">
        <v>167</v>
      </c>
    </row>
    <row r="22" spans="1:2" ht="15.6" x14ac:dyDescent="0.3">
      <c r="A22" s="3" t="s">
        <v>168</v>
      </c>
      <c r="B22" s="2" t="s">
        <v>10</v>
      </c>
    </row>
    <row r="23" spans="1:2" ht="24.9" customHeight="1" x14ac:dyDescent="0.3">
      <c r="A23" s="6" t="s">
        <v>169</v>
      </c>
    </row>
    <row r="24" spans="1:2" x14ac:dyDescent="0.25">
      <c r="A24" s="2" t="s">
        <v>170</v>
      </c>
    </row>
  </sheetData>
  <hyperlinks>
    <hyperlink ref="B22" r:id="rId1" xr:uid="{00000000-0004-0000-0200-000000000000}"/>
    <hyperlink ref="A24" r:id="rId2" xr:uid="{00000000-0004-0000-0200-000001000000}"/>
  </hyperlinks>
  <pageMargins left="0.7" right="0.7" top="0.75" bottom="0.75" header="0.3" footer="0.3"/>
  <pageSetup paperSize="9" orientation="portrait" horizontalDpi="300" verticalDpi="300"/>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heetViews>
  <sheetFormatPr defaultColWidth="11.54296875" defaultRowHeight="15" x14ac:dyDescent="0.25"/>
  <cols>
    <col min="1" max="1" width="13.6328125" customWidth="1"/>
    <col min="2" max="2" width="76.6328125" customWidth="1"/>
  </cols>
  <sheetData>
    <row r="1" spans="1:2" ht="17.399999999999999" x14ac:dyDescent="0.3">
      <c r="A1" s="6" t="s">
        <v>85</v>
      </c>
    </row>
    <row r="2" spans="1:2" ht="24.9" customHeight="1" x14ac:dyDescent="0.25">
      <c r="A2" t="s">
        <v>86</v>
      </c>
    </row>
    <row r="3" spans="1:2" ht="15.6" x14ac:dyDescent="0.3">
      <c r="A3" s="4" t="s">
        <v>87</v>
      </c>
      <c r="B3" s="4" t="s">
        <v>88</v>
      </c>
    </row>
    <row r="4" spans="1:2" ht="30" x14ac:dyDescent="0.25">
      <c r="A4" s="7">
        <v>1</v>
      </c>
      <c r="B4" s="14" t="s">
        <v>89</v>
      </c>
    </row>
    <row r="5" spans="1:2" ht="45" x14ac:dyDescent="0.25">
      <c r="A5" s="7">
        <v>2</v>
      </c>
      <c r="B5" s="14" t="s">
        <v>171</v>
      </c>
    </row>
    <row r="6" spans="1:2" ht="15.6" x14ac:dyDescent="0.25">
      <c r="A6" s="7">
        <v>3</v>
      </c>
      <c r="B6" s="14" t="s">
        <v>90</v>
      </c>
    </row>
    <row r="7" spans="1:2" ht="30" x14ac:dyDescent="0.25">
      <c r="A7" s="7">
        <v>4</v>
      </c>
      <c r="B7" s="14" t="s">
        <v>91</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
  <sheetViews>
    <sheetView workbookViewId="0"/>
  </sheetViews>
  <sheetFormatPr defaultColWidth="11.54296875" defaultRowHeight="15" x14ac:dyDescent="0.25"/>
  <cols>
    <col min="1" max="1" width="11.6328125" customWidth="1"/>
    <col min="2" max="9" width="15.6328125" customWidth="1"/>
    <col min="10" max="10" width="11.6328125" customWidth="1"/>
  </cols>
  <sheetData>
    <row r="1" spans="1:10" ht="15.6" x14ac:dyDescent="0.3">
      <c r="A1" s="3" t="s">
        <v>92</v>
      </c>
    </row>
    <row r="2" spans="1:10" x14ac:dyDescent="0.25">
      <c r="A2" t="s">
        <v>93</v>
      </c>
    </row>
    <row r="3" spans="1:10" x14ac:dyDescent="0.25">
      <c r="A3" s="2" t="str">
        <f>HYPERLINK("#'Contents'!A8", "Return to table of contents")</f>
        <v>Return to table of contents</v>
      </c>
    </row>
    <row r="4" spans="1:10" ht="62.4" x14ac:dyDescent="0.3">
      <c r="A4" s="4" t="s">
        <v>59</v>
      </c>
      <c r="B4" s="8" t="s">
        <v>94</v>
      </c>
      <c r="C4" s="8" t="s">
        <v>95</v>
      </c>
      <c r="D4" s="8" t="s">
        <v>96</v>
      </c>
      <c r="E4" s="8" t="s">
        <v>97</v>
      </c>
      <c r="F4" s="8" t="s">
        <v>98</v>
      </c>
      <c r="G4" s="8" t="s">
        <v>99</v>
      </c>
      <c r="H4" s="8" t="s">
        <v>100</v>
      </c>
      <c r="I4" s="8" t="s">
        <v>101</v>
      </c>
      <c r="J4" s="8" t="s">
        <v>102</v>
      </c>
    </row>
    <row r="5" spans="1:10" ht="15.6" x14ac:dyDescent="0.3">
      <c r="A5" s="9">
        <v>44255</v>
      </c>
      <c r="B5" s="10">
        <v>168300</v>
      </c>
      <c r="C5" s="10">
        <v>49780</v>
      </c>
      <c r="D5" s="10">
        <v>14570</v>
      </c>
      <c r="E5" s="10">
        <v>8220</v>
      </c>
      <c r="F5" s="10">
        <v>3950</v>
      </c>
      <c r="G5" s="10">
        <v>1860</v>
      </c>
      <c r="H5" s="10">
        <v>51140</v>
      </c>
      <c r="I5" s="10">
        <v>100</v>
      </c>
      <c r="J5" s="10">
        <v>297910</v>
      </c>
    </row>
    <row r="6" spans="1:10" ht="15.6" x14ac:dyDescent="0.3">
      <c r="A6" s="9">
        <v>44347</v>
      </c>
      <c r="B6" s="10">
        <v>165650</v>
      </c>
      <c r="C6" s="10">
        <v>50130</v>
      </c>
      <c r="D6" s="10">
        <v>14130</v>
      </c>
      <c r="E6" s="10">
        <v>8080</v>
      </c>
      <c r="F6" s="10">
        <v>3780</v>
      </c>
      <c r="G6" s="10">
        <v>1910</v>
      </c>
      <c r="H6" s="10">
        <v>56640</v>
      </c>
      <c r="I6" s="10">
        <v>100</v>
      </c>
      <c r="J6" s="10">
        <v>300410</v>
      </c>
    </row>
    <row r="7" spans="1:10" ht="15.6" x14ac:dyDescent="0.3">
      <c r="A7" s="9">
        <v>44439</v>
      </c>
      <c r="B7" s="10">
        <v>163460</v>
      </c>
      <c r="C7" s="10">
        <v>50070</v>
      </c>
      <c r="D7" s="10">
        <v>13870</v>
      </c>
      <c r="E7" s="10">
        <v>7930</v>
      </c>
      <c r="F7" s="10">
        <v>3660</v>
      </c>
      <c r="G7" s="10">
        <v>1940</v>
      </c>
      <c r="H7" s="10">
        <v>61110</v>
      </c>
      <c r="I7" s="10">
        <v>90</v>
      </c>
      <c r="J7" s="10">
        <v>302140</v>
      </c>
    </row>
    <row r="8" spans="1:10" ht="15.6" x14ac:dyDescent="0.3">
      <c r="A8" s="9">
        <v>44530</v>
      </c>
      <c r="B8" s="10">
        <v>160960</v>
      </c>
      <c r="C8" s="10">
        <v>50230</v>
      </c>
      <c r="D8" s="10">
        <v>13590</v>
      </c>
      <c r="E8" s="10">
        <v>7810</v>
      </c>
      <c r="F8" s="10">
        <v>3480</v>
      </c>
      <c r="G8" s="10">
        <v>2050</v>
      </c>
      <c r="H8" s="10">
        <v>64920</v>
      </c>
      <c r="I8" s="10">
        <v>90</v>
      </c>
      <c r="J8" s="10">
        <v>303120</v>
      </c>
    </row>
    <row r="9" spans="1:10" ht="15.6" x14ac:dyDescent="0.3">
      <c r="A9" s="9">
        <v>44620</v>
      </c>
      <c r="B9" s="10">
        <v>158080</v>
      </c>
      <c r="C9" s="10">
        <v>50240</v>
      </c>
      <c r="D9" s="10">
        <v>13250</v>
      </c>
      <c r="E9" s="10">
        <v>7620</v>
      </c>
      <c r="F9" s="10">
        <v>3340</v>
      </c>
      <c r="G9" s="10">
        <v>2120</v>
      </c>
      <c r="H9" s="10">
        <v>69380</v>
      </c>
      <c r="I9" s="10">
        <v>80</v>
      </c>
      <c r="J9" s="10">
        <v>304110</v>
      </c>
    </row>
    <row r="10" spans="1:10" ht="15.6" x14ac:dyDescent="0.3">
      <c r="A10" s="9">
        <v>44712</v>
      </c>
      <c r="B10" s="10">
        <v>155660</v>
      </c>
      <c r="C10" s="10">
        <v>50310</v>
      </c>
      <c r="D10" s="10">
        <v>12890</v>
      </c>
      <c r="E10" s="10">
        <v>7490</v>
      </c>
      <c r="F10" s="10">
        <v>3220</v>
      </c>
      <c r="G10" s="10">
        <v>2120</v>
      </c>
      <c r="H10" s="10">
        <v>74010</v>
      </c>
      <c r="I10" s="10">
        <v>80</v>
      </c>
      <c r="J10" s="10">
        <v>305780</v>
      </c>
    </row>
    <row r="11" spans="1:10" ht="15.6" x14ac:dyDescent="0.3">
      <c r="A11" s="9">
        <v>44804</v>
      </c>
      <c r="B11" s="10">
        <v>153630</v>
      </c>
      <c r="C11" s="10">
        <v>50240</v>
      </c>
      <c r="D11" s="10">
        <v>12620</v>
      </c>
      <c r="E11" s="10">
        <v>7360</v>
      </c>
      <c r="F11" s="10">
        <v>3120</v>
      </c>
      <c r="G11" s="10">
        <v>2120</v>
      </c>
      <c r="H11" s="10">
        <v>78550</v>
      </c>
      <c r="I11" s="10">
        <v>80</v>
      </c>
      <c r="J11" s="10">
        <v>307710</v>
      </c>
    </row>
    <row r="12" spans="1:10" ht="15.6" x14ac:dyDescent="0.3">
      <c r="A12" s="9">
        <v>44895</v>
      </c>
      <c r="B12" s="10">
        <v>150220</v>
      </c>
      <c r="C12" s="10">
        <v>50180</v>
      </c>
      <c r="D12" s="10">
        <v>12190</v>
      </c>
      <c r="E12" s="10">
        <v>7160</v>
      </c>
      <c r="F12" s="10">
        <v>2950</v>
      </c>
      <c r="G12" s="10">
        <v>2140</v>
      </c>
      <c r="H12" s="10">
        <v>85060</v>
      </c>
      <c r="I12" s="10">
        <v>80</v>
      </c>
      <c r="J12" s="10">
        <v>309980</v>
      </c>
    </row>
    <row r="13" spans="1:10" ht="15.6" x14ac:dyDescent="0.3">
      <c r="A13" s="9">
        <v>44985</v>
      </c>
      <c r="B13" s="10">
        <v>147260</v>
      </c>
      <c r="C13" s="10">
        <v>50400</v>
      </c>
      <c r="D13" s="10">
        <v>11810</v>
      </c>
      <c r="E13" s="10">
        <v>7010</v>
      </c>
      <c r="F13" s="10">
        <v>2840</v>
      </c>
      <c r="G13" s="10">
        <v>2130</v>
      </c>
      <c r="H13" s="10">
        <v>89310</v>
      </c>
      <c r="I13" s="10">
        <v>80</v>
      </c>
      <c r="J13" s="10">
        <v>310820</v>
      </c>
    </row>
    <row r="14" spans="1:10" ht="15.6" x14ac:dyDescent="0.3">
      <c r="A14" s="9">
        <v>45077</v>
      </c>
      <c r="B14" s="10">
        <v>145260</v>
      </c>
      <c r="C14" s="10">
        <v>50090</v>
      </c>
      <c r="D14" s="10">
        <v>11600</v>
      </c>
      <c r="E14" s="10">
        <v>6870</v>
      </c>
      <c r="F14" s="10">
        <v>2730</v>
      </c>
      <c r="G14" s="10">
        <v>2180</v>
      </c>
      <c r="H14" s="10">
        <v>94180</v>
      </c>
      <c r="I14" s="10">
        <v>70</v>
      </c>
      <c r="J14" s="10">
        <v>312980</v>
      </c>
    </row>
    <row r="15" spans="1:10" ht="15.6" x14ac:dyDescent="0.3">
      <c r="A15" s="9">
        <v>45169</v>
      </c>
      <c r="B15" s="10">
        <v>143310</v>
      </c>
      <c r="C15" s="10">
        <v>49930</v>
      </c>
      <c r="D15" s="10">
        <v>11330</v>
      </c>
      <c r="E15" s="10">
        <v>6720</v>
      </c>
      <c r="F15" s="10">
        <v>2660</v>
      </c>
      <c r="G15" s="10">
        <v>2180</v>
      </c>
      <c r="H15" s="10">
        <v>98950</v>
      </c>
      <c r="I15" s="10">
        <v>70</v>
      </c>
      <c r="J15" s="10">
        <v>315140</v>
      </c>
    </row>
    <row r="16" spans="1:10" ht="15.6" x14ac:dyDescent="0.3">
      <c r="A16" s="9">
        <v>45260</v>
      </c>
      <c r="B16" s="10">
        <v>140890</v>
      </c>
      <c r="C16" s="10">
        <v>50160</v>
      </c>
      <c r="D16" s="10">
        <v>10990</v>
      </c>
      <c r="E16" s="10">
        <v>6620</v>
      </c>
      <c r="F16" s="10">
        <v>2560</v>
      </c>
      <c r="G16" s="10">
        <v>2160</v>
      </c>
      <c r="H16" s="10">
        <v>103460</v>
      </c>
      <c r="I16" s="10">
        <v>70</v>
      </c>
      <c r="J16" s="10">
        <v>316910</v>
      </c>
    </row>
    <row r="17" spans="1:10" ht="15.6" x14ac:dyDescent="0.3">
      <c r="A17" s="9">
        <v>45351</v>
      </c>
      <c r="B17" s="10">
        <v>138450</v>
      </c>
      <c r="C17" s="10">
        <v>49970</v>
      </c>
      <c r="D17" s="10">
        <v>10710</v>
      </c>
      <c r="E17" s="10">
        <v>6460</v>
      </c>
      <c r="F17" s="10">
        <v>2470</v>
      </c>
      <c r="G17" s="10">
        <v>2170</v>
      </c>
      <c r="H17" s="10">
        <v>107900</v>
      </c>
      <c r="I17" s="10">
        <v>70</v>
      </c>
      <c r="J17" s="10">
        <v>318200</v>
      </c>
    </row>
    <row r="18" spans="1:10" ht="15.6" x14ac:dyDescent="0.3">
      <c r="A18" s="9">
        <v>45443</v>
      </c>
      <c r="B18" s="10">
        <v>135130</v>
      </c>
      <c r="C18" s="10">
        <v>49780</v>
      </c>
      <c r="D18" s="10">
        <v>10250</v>
      </c>
      <c r="E18" s="10">
        <v>6310</v>
      </c>
      <c r="F18" s="10">
        <v>2310</v>
      </c>
      <c r="G18" s="10">
        <v>2170</v>
      </c>
      <c r="H18" s="10">
        <v>115270</v>
      </c>
      <c r="I18" s="10">
        <v>60</v>
      </c>
      <c r="J18" s="10">
        <v>321280</v>
      </c>
    </row>
    <row r="19" spans="1:10" ht="15.6" x14ac:dyDescent="0.3">
      <c r="A19" s="9">
        <v>45535</v>
      </c>
      <c r="B19" s="10">
        <v>132900</v>
      </c>
      <c r="C19" s="10">
        <v>49930</v>
      </c>
      <c r="D19" s="10">
        <v>9960</v>
      </c>
      <c r="E19" s="10">
        <v>6220</v>
      </c>
      <c r="F19" s="10">
        <v>2230</v>
      </c>
      <c r="G19" s="10">
        <v>2190</v>
      </c>
      <c r="H19" s="10">
        <v>119720</v>
      </c>
      <c r="I19" s="10">
        <v>60</v>
      </c>
      <c r="J19" s="10">
        <v>323200</v>
      </c>
    </row>
    <row r="20" spans="1:10" ht="15.6" x14ac:dyDescent="0.3">
      <c r="A20" s="9">
        <v>45626</v>
      </c>
      <c r="B20" s="10">
        <v>130700</v>
      </c>
      <c r="C20" s="10">
        <v>49920</v>
      </c>
      <c r="D20" s="10">
        <v>9700</v>
      </c>
      <c r="E20" s="10">
        <v>6100</v>
      </c>
      <c r="F20" s="10">
        <v>2120</v>
      </c>
      <c r="G20" s="10">
        <v>2250</v>
      </c>
      <c r="H20" s="10">
        <v>124380</v>
      </c>
      <c r="I20" s="10">
        <v>60</v>
      </c>
      <c r="J20" s="10">
        <v>325230</v>
      </c>
    </row>
    <row r="21" spans="1:10" ht="15.6" x14ac:dyDescent="0.3">
      <c r="A21" s="9">
        <v>45716</v>
      </c>
      <c r="B21" s="10">
        <v>128360</v>
      </c>
      <c r="C21" s="10">
        <v>49570</v>
      </c>
      <c r="D21" s="10">
        <v>9460</v>
      </c>
      <c r="E21" s="10">
        <v>5950</v>
      </c>
      <c r="F21" s="10">
        <v>2050</v>
      </c>
      <c r="G21" s="10">
        <v>2210</v>
      </c>
      <c r="H21" s="10">
        <v>128780</v>
      </c>
      <c r="I21" s="10">
        <v>60</v>
      </c>
      <c r="J21" s="10">
        <v>326430</v>
      </c>
    </row>
    <row r="22" spans="1:10" ht="15.6" x14ac:dyDescent="0.3">
      <c r="A22" s="9">
        <v>45808</v>
      </c>
      <c r="B22" s="10">
        <v>126380</v>
      </c>
      <c r="C22" s="10">
        <v>49230</v>
      </c>
      <c r="D22" s="10">
        <v>9220</v>
      </c>
      <c r="E22" s="10">
        <v>5820</v>
      </c>
      <c r="F22" s="10">
        <v>1980</v>
      </c>
      <c r="G22" s="10">
        <v>2210</v>
      </c>
      <c r="H22" s="10">
        <v>133610</v>
      </c>
      <c r="I22" s="10">
        <v>60</v>
      </c>
      <c r="J22" s="10">
        <v>328510</v>
      </c>
    </row>
    <row r="23" spans="1:10" ht="15.6" x14ac:dyDescent="0.3">
      <c r="A23" s="9">
        <v>45900</v>
      </c>
      <c r="B23" s="10">
        <v>123530</v>
      </c>
      <c r="C23" s="10">
        <v>49000</v>
      </c>
      <c r="D23" s="10">
        <v>8860</v>
      </c>
      <c r="E23" s="10">
        <v>5640</v>
      </c>
      <c r="F23" s="10">
        <v>1880</v>
      </c>
      <c r="G23" s="10">
        <v>2210</v>
      </c>
      <c r="H23" s="10">
        <v>140850</v>
      </c>
      <c r="I23" s="10">
        <v>60</v>
      </c>
      <c r="J23" s="10">
        <v>332030</v>
      </c>
    </row>
    <row r="24" spans="1:10" ht="15.6" x14ac:dyDescent="0.3">
      <c r="A24" s="9">
        <v>45991</v>
      </c>
      <c r="B24" s="10">
        <v>121200</v>
      </c>
      <c r="C24" s="10">
        <v>49020</v>
      </c>
      <c r="D24" s="10">
        <v>8570</v>
      </c>
      <c r="E24" s="10">
        <v>5520</v>
      </c>
      <c r="F24" s="10">
        <v>1810</v>
      </c>
      <c r="G24" s="10">
        <v>2190</v>
      </c>
      <c r="H24" s="10">
        <v>145250</v>
      </c>
      <c r="I24" s="10">
        <v>50</v>
      </c>
      <c r="J24" s="10">
        <v>333620</v>
      </c>
    </row>
    <row r="25" spans="1:10" ht="15.6" x14ac:dyDescent="0.3">
      <c r="A25" s="9">
        <v>46081</v>
      </c>
      <c r="B25" s="10">
        <v>118710</v>
      </c>
      <c r="C25" s="10">
        <v>48870</v>
      </c>
      <c r="D25" s="10">
        <v>8260</v>
      </c>
      <c r="E25" s="10">
        <v>5360</v>
      </c>
      <c r="F25" s="10">
        <v>1730</v>
      </c>
      <c r="G25" s="10">
        <v>2170</v>
      </c>
      <c r="H25" s="10">
        <v>149760</v>
      </c>
      <c r="I25" s="10">
        <v>50</v>
      </c>
      <c r="J25" s="10">
        <v>334910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heetViews>
  <sheetFormatPr defaultColWidth="11.54296875" defaultRowHeight="15" x14ac:dyDescent="0.25"/>
  <cols>
    <col min="1" max="1" width="15.6328125" customWidth="1"/>
    <col min="2" max="4" width="12.6328125" customWidth="1"/>
  </cols>
  <sheetData>
    <row r="1" spans="1:4" ht="15.6" x14ac:dyDescent="0.3">
      <c r="A1" s="3" t="s">
        <v>103</v>
      </c>
    </row>
    <row r="2" spans="1:4" x14ac:dyDescent="0.25">
      <c r="A2" t="s">
        <v>93</v>
      </c>
    </row>
    <row r="3" spans="1:4" x14ac:dyDescent="0.25">
      <c r="A3" s="2" t="str">
        <f>HYPERLINK("#'Contents'!A9", "Return to table of contents")</f>
        <v>Return to table of contents</v>
      </c>
    </row>
    <row r="4" spans="1:4" ht="31.2" x14ac:dyDescent="0.3">
      <c r="A4" s="4" t="s">
        <v>63</v>
      </c>
      <c r="B4" s="8" t="s">
        <v>104</v>
      </c>
      <c r="C4" s="8" t="s">
        <v>105</v>
      </c>
      <c r="D4" s="8" t="s">
        <v>102</v>
      </c>
    </row>
    <row r="5" spans="1:4" ht="15.6" x14ac:dyDescent="0.3">
      <c r="A5" s="4" t="s">
        <v>106</v>
      </c>
      <c r="B5" s="10">
        <v>42320</v>
      </c>
      <c r="C5" s="10">
        <v>40210</v>
      </c>
      <c r="D5" s="10">
        <v>82530</v>
      </c>
    </row>
    <row r="6" spans="1:4" ht="15.6" x14ac:dyDescent="0.3">
      <c r="A6" s="4" t="s">
        <v>107</v>
      </c>
      <c r="B6" s="10">
        <v>43450</v>
      </c>
      <c r="C6" s="10">
        <v>41780</v>
      </c>
      <c r="D6" s="10">
        <v>85230</v>
      </c>
    </row>
    <row r="7" spans="1:4" ht="15.6" x14ac:dyDescent="0.3">
      <c r="A7" s="4" t="s">
        <v>108</v>
      </c>
      <c r="B7" s="10">
        <v>38090</v>
      </c>
      <c r="C7" s="10">
        <v>34390</v>
      </c>
      <c r="D7" s="10">
        <v>72470</v>
      </c>
    </row>
    <row r="8" spans="1:4" ht="15.6" x14ac:dyDescent="0.3">
      <c r="A8" s="4" t="s">
        <v>109</v>
      </c>
      <c r="B8" s="10">
        <v>28550</v>
      </c>
      <c r="C8" s="10">
        <v>23230</v>
      </c>
      <c r="D8" s="10">
        <v>51780</v>
      </c>
    </row>
    <row r="9" spans="1:4" ht="15.6" x14ac:dyDescent="0.3">
      <c r="A9" s="4" t="s">
        <v>110</v>
      </c>
      <c r="B9" s="10">
        <v>16660</v>
      </c>
      <c r="C9" s="10">
        <v>11400</v>
      </c>
      <c r="D9" s="10">
        <v>28050</v>
      </c>
    </row>
    <row r="10" spans="1:4" ht="15.6" x14ac:dyDescent="0.3">
      <c r="A10" s="4" t="s">
        <v>111</v>
      </c>
      <c r="B10" s="10">
        <v>10050</v>
      </c>
      <c r="C10" s="10">
        <v>4790</v>
      </c>
      <c r="D10" s="10">
        <v>14840</v>
      </c>
    </row>
    <row r="11" spans="1:4" ht="15.6" x14ac:dyDescent="0.3">
      <c r="A11" s="4" t="s">
        <v>102</v>
      </c>
      <c r="B11" s="10">
        <v>179110</v>
      </c>
      <c r="C11" s="10">
        <v>155800</v>
      </c>
      <c r="D11" s="10">
        <v>334910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heetViews>
  <sheetFormatPr defaultColWidth="11.54296875" defaultRowHeight="15" x14ac:dyDescent="0.25"/>
  <cols>
    <col min="1" max="1" width="20.6328125" customWidth="1"/>
    <col min="2" max="4" width="13.6328125" customWidth="1"/>
  </cols>
  <sheetData>
    <row r="1" spans="1:4" ht="15.6" x14ac:dyDescent="0.3">
      <c r="A1" s="3" t="s">
        <v>112</v>
      </c>
    </row>
    <row r="2" spans="1:4" x14ac:dyDescent="0.25">
      <c r="A2" t="s">
        <v>93</v>
      </c>
    </row>
    <row r="3" spans="1:4" x14ac:dyDescent="0.25">
      <c r="A3" s="2" t="str">
        <f>HYPERLINK("#'Contents'!A10", "Return to table of contents")</f>
        <v>Return to table of contents</v>
      </c>
    </row>
    <row r="4" spans="1:4" ht="31.2" x14ac:dyDescent="0.3">
      <c r="A4" s="4" t="s">
        <v>113</v>
      </c>
      <c r="B4" s="8" t="s">
        <v>104</v>
      </c>
      <c r="C4" s="8" t="s">
        <v>105</v>
      </c>
      <c r="D4" s="8" t="s">
        <v>102</v>
      </c>
    </row>
    <row r="5" spans="1:4" ht="15.6" x14ac:dyDescent="0.3">
      <c r="A5" s="4" t="s">
        <v>114</v>
      </c>
      <c r="B5" s="10">
        <v>55090</v>
      </c>
      <c r="C5" s="10">
        <v>63620</v>
      </c>
      <c r="D5" s="10">
        <v>118710</v>
      </c>
    </row>
    <row r="6" spans="1:4" ht="15.6" x14ac:dyDescent="0.3">
      <c r="A6" s="4" t="s">
        <v>115</v>
      </c>
      <c r="B6" s="10">
        <v>39020</v>
      </c>
      <c r="C6" s="10">
        <v>9850</v>
      </c>
      <c r="D6" s="10">
        <v>48870</v>
      </c>
    </row>
    <row r="7" spans="1:4" ht="15.6" x14ac:dyDescent="0.3">
      <c r="A7" s="4" t="s">
        <v>116</v>
      </c>
      <c r="B7" s="10">
        <v>8090</v>
      </c>
      <c r="C7" s="10">
        <v>180</v>
      </c>
      <c r="D7" s="10">
        <v>8260</v>
      </c>
    </row>
    <row r="8" spans="1:4" ht="15.6" x14ac:dyDescent="0.3">
      <c r="A8" s="4" t="s">
        <v>117</v>
      </c>
      <c r="B8" s="10">
        <v>5350</v>
      </c>
      <c r="C8" s="10">
        <v>10</v>
      </c>
      <c r="D8" s="10">
        <v>5360</v>
      </c>
    </row>
    <row r="9" spans="1:4" ht="15.6" x14ac:dyDescent="0.3">
      <c r="A9" s="4" t="s">
        <v>118</v>
      </c>
      <c r="B9" s="10">
        <v>1730</v>
      </c>
      <c r="C9" s="10">
        <v>0</v>
      </c>
      <c r="D9" s="10">
        <v>1730</v>
      </c>
    </row>
    <row r="10" spans="1:4" ht="15.6" x14ac:dyDescent="0.3">
      <c r="A10" s="4" t="s">
        <v>119</v>
      </c>
      <c r="B10" s="10">
        <v>1430</v>
      </c>
      <c r="C10" s="10">
        <v>740</v>
      </c>
      <c r="D10" s="10">
        <v>2170</v>
      </c>
    </row>
    <row r="11" spans="1:4" ht="15.6" x14ac:dyDescent="0.3">
      <c r="A11" s="4" t="s">
        <v>120</v>
      </c>
      <c r="B11" s="10">
        <v>68370</v>
      </c>
      <c r="C11" s="10">
        <v>81380</v>
      </c>
      <c r="D11" s="10">
        <v>149760</v>
      </c>
    </row>
    <row r="12" spans="1:4" ht="15.6" x14ac:dyDescent="0.3">
      <c r="A12" s="4" t="s">
        <v>121</v>
      </c>
      <c r="B12" s="10">
        <v>30</v>
      </c>
      <c r="C12" s="10">
        <v>20</v>
      </c>
      <c r="D12" s="10">
        <v>50</v>
      </c>
    </row>
    <row r="13" spans="1:4" ht="15.6" x14ac:dyDescent="0.3">
      <c r="A13" s="4" t="s">
        <v>102</v>
      </c>
      <c r="B13" s="10">
        <v>179110</v>
      </c>
      <c r="C13" s="10">
        <v>155800</v>
      </c>
      <c r="D13" s="10">
        <v>334910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5"/>
  <sheetViews>
    <sheetView workbookViewId="0"/>
  </sheetViews>
  <sheetFormatPr defaultColWidth="11.54296875" defaultRowHeight="15" x14ac:dyDescent="0.25"/>
  <cols>
    <col min="1" max="9" width="12.6328125" customWidth="1"/>
  </cols>
  <sheetData>
    <row r="1" spans="1:9" ht="15.6" x14ac:dyDescent="0.3">
      <c r="A1" s="3" t="s">
        <v>122</v>
      </c>
    </row>
    <row r="2" spans="1:9" x14ac:dyDescent="0.25">
      <c r="A2" t="s">
        <v>93</v>
      </c>
    </row>
    <row r="3" spans="1:9" x14ac:dyDescent="0.25">
      <c r="A3" s="2" t="str">
        <f>HYPERLINK("#'Contents'!A11", "Return to table of contents")</f>
        <v>Return to table of contents</v>
      </c>
    </row>
    <row r="4" spans="1:9" ht="62.4" x14ac:dyDescent="0.3">
      <c r="A4" s="4" t="s">
        <v>59</v>
      </c>
      <c r="B4" s="8" t="s">
        <v>123</v>
      </c>
      <c r="C4" s="8" t="s">
        <v>124</v>
      </c>
      <c r="D4" s="8" t="s">
        <v>125</v>
      </c>
      <c r="E4" s="8" t="s">
        <v>126</v>
      </c>
      <c r="F4" s="8" t="s">
        <v>127</v>
      </c>
      <c r="G4" s="8" t="s">
        <v>128</v>
      </c>
      <c r="H4" s="8" t="s">
        <v>129</v>
      </c>
      <c r="I4" s="8" t="s">
        <v>130</v>
      </c>
    </row>
    <row r="5" spans="1:9" ht="15.6" x14ac:dyDescent="0.3">
      <c r="A5" s="9">
        <v>44255</v>
      </c>
      <c r="B5" s="11">
        <v>157.85</v>
      </c>
      <c r="C5" s="11">
        <v>187.33</v>
      </c>
      <c r="D5" s="11">
        <v>85.1</v>
      </c>
      <c r="E5" s="11">
        <v>162.63999999999999</v>
      </c>
      <c r="F5" s="11">
        <v>78.430000000000007</v>
      </c>
      <c r="G5" s="11">
        <v>83.9</v>
      </c>
      <c r="H5" s="11">
        <v>166.32</v>
      </c>
      <c r="I5" s="11">
        <v>159.24</v>
      </c>
    </row>
    <row r="6" spans="1:9" ht="15.6" x14ac:dyDescent="0.3">
      <c r="A6" s="9">
        <v>44347</v>
      </c>
      <c r="B6" s="11">
        <v>161.26</v>
      </c>
      <c r="C6" s="11">
        <v>190.98</v>
      </c>
      <c r="D6" s="11">
        <v>87.11</v>
      </c>
      <c r="E6" s="11">
        <v>166.35</v>
      </c>
      <c r="F6" s="11">
        <v>80.41</v>
      </c>
      <c r="G6" s="11">
        <v>85.9</v>
      </c>
      <c r="H6" s="11">
        <v>170.51</v>
      </c>
      <c r="I6" s="11">
        <v>163.07</v>
      </c>
    </row>
    <row r="7" spans="1:9" ht="15.6" x14ac:dyDescent="0.3">
      <c r="A7" s="9">
        <v>44439</v>
      </c>
      <c r="B7" s="11">
        <v>161.27000000000001</v>
      </c>
      <c r="C7" s="11">
        <v>191.06</v>
      </c>
      <c r="D7" s="11">
        <v>87.11</v>
      </c>
      <c r="E7" s="11">
        <v>166.65</v>
      </c>
      <c r="F7" s="11">
        <v>80.430000000000007</v>
      </c>
      <c r="G7" s="11">
        <v>85.84</v>
      </c>
      <c r="H7" s="11">
        <v>170.59</v>
      </c>
      <c r="I7" s="11">
        <v>163.32</v>
      </c>
    </row>
    <row r="8" spans="1:9" ht="15.6" x14ac:dyDescent="0.3">
      <c r="A8" s="9">
        <v>44530</v>
      </c>
      <c r="B8" s="11">
        <v>161.32</v>
      </c>
      <c r="C8" s="11">
        <v>191.15</v>
      </c>
      <c r="D8" s="11">
        <v>87.12</v>
      </c>
      <c r="E8" s="11">
        <v>167.12</v>
      </c>
      <c r="F8" s="11">
        <v>80.47</v>
      </c>
      <c r="G8" s="11">
        <v>85.91</v>
      </c>
      <c r="H8" s="11">
        <v>170.64</v>
      </c>
      <c r="I8" s="11">
        <v>163.6</v>
      </c>
    </row>
    <row r="9" spans="1:9" ht="15.6" x14ac:dyDescent="0.3">
      <c r="A9" s="9">
        <v>44620</v>
      </c>
      <c r="B9" s="11">
        <v>161.38999999999999</v>
      </c>
      <c r="C9" s="11">
        <v>191.29</v>
      </c>
      <c r="D9" s="11">
        <v>87.15</v>
      </c>
      <c r="E9" s="11">
        <v>167.45</v>
      </c>
      <c r="F9" s="11">
        <v>80.489999999999995</v>
      </c>
      <c r="G9" s="11">
        <v>86.22</v>
      </c>
      <c r="H9" s="11">
        <v>170.72</v>
      </c>
      <c r="I9" s="11">
        <v>163.92</v>
      </c>
    </row>
    <row r="10" spans="1:9" ht="15.6" x14ac:dyDescent="0.3">
      <c r="A10" s="9">
        <v>44712</v>
      </c>
      <c r="B10" s="11">
        <v>166.77</v>
      </c>
      <c r="C10" s="11">
        <v>197.65</v>
      </c>
      <c r="D10" s="11">
        <v>89.84</v>
      </c>
      <c r="E10" s="11">
        <v>173.01</v>
      </c>
      <c r="F10" s="11">
        <v>83</v>
      </c>
      <c r="G10" s="11">
        <v>89.09</v>
      </c>
      <c r="H10" s="11">
        <v>176.04</v>
      </c>
      <c r="I10" s="11">
        <v>169.54</v>
      </c>
    </row>
    <row r="11" spans="1:9" ht="15.6" x14ac:dyDescent="0.3">
      <c r="A11" s="9">
        <v>44804</v>
      </c>
      <c r="B11" s="11">
        <v>166.77</v>
      </c>
      <c r="C11" s="11">
        <v>197.61</v>
      </c>
      <c r="D11" s="11">
        <v>89.85</v>
      </c>
      <c r="E11" s="11">
        <v>173.16</v>
      </c>
      <c r="F11" s="11">
        <v>83.13</v>
      </c>
      <c r="G11" s="11">
        <v>89.02</v>
      </c>
      <c r="H11" s="11">
        <v>176.07</v>
      </c>
      <c r="I11" s="11">
        <v>169.76</v>
      </c>
    </row>
    <row r="12" spans="1:9" ht="15.6" x14ac:dyDescent="0.3">
      <c r="A12" s="9">
        <v>44895</v>
      </c>
      <c r="B12" s="11">
        <v>166.76</v>
      </c>
      <c r="C12" s="11">
        <v>197.67</v>
      </c>
      <c r="D12" s="11">
        <v>89.88</v>
      </c>
      <c r="E12" s="11">
        <v>173.39</v>
      </c>
      <c r="F12" s="11">
        <v>83.26</v>
      </c>
      <c r="G12" s="11">
        <v>89.09</v>
      </c>
      <c r="H12" s="11">
        <v>176.2</v>
      </c>
      <c r="I12" s="11">
        <v>170.11</v>
      </c>
    </row>
    <row r="13" spans="1:9" ht="15.6" x14ac:dyDescent="0.3">
      <c r="A13" s="9">
        <v>44985</v>
      </c>
      <c r="B13" s="11">
        <v>166.74</v>
      </c>
      <c r="C13" s="11">
        <v>197.77</v>
      </c>
      <c r="D13" s="11">
        <v>89.88</v>
      </c>
      <c r="E13" s="11">
        <v>173.5</v>
      </c>
      <c r="F13" s="11">
        <v>83.23</v>
      </c>
      <c r="G13" s="11">
        <v>89.1</v>
      </c>
      <c r="H13" s="11">
        <v>176.28</v>
      </c>
      <c r="I13" s="11">
        <v>170.41</v>
      </c>
    </row>
    <row r="14" spans="1:9" ht="15.6" x14ac:dyDescent="0.3">
      <c r="A14" s="9">
        <v>45077</v>
      </c>
      <c r="B14" s="11">
        <v>185.73</v>
      </c>
      <c r="C14" s="11">
        <v>219.89</v>
      </c>
      <c r="D14" s="11">
        <v>99.04</v>
      </c>
      <c r="E14" s="11">
        <v>191.85</v>
      </c>
      <c r="F14" s="11">
        <v>91.83</v>
      </c>
      <c r="G14" s="11">
        <v>98.09</v>
      </c>
      <c r="H14" s="11">
        <v>194.21</v>
      </c>
      <c r="I14" s="11">
        <v>189.2</v>
      </c>
    </row>
    <row r="15" spans="1:9" ht="15.6" x14ac:dyDescent="0.3">
      <c r="A15" s="9">
        <v>45169</v>
      </c>
      <c r="B15" s="11">
        <v>185.76</v>
      </c>
      <c r="C15" s="11">
        <v>219.99</v>
      </c>
      <c r="D15" s="11">
        <v>99.02</v>
      </c>
      <c r="E15" s="11">
        <v>191.86</v>
      </c>
      <c r="F15" s="11">
        <v>91.84</v>
      </c>
      <c r="G15" s="11">
        <v>98.37</v>
      </c>
      <c r="H15" s="11">
        <v>194.36</v>
      </c>
      <c r="I15" s="11">
        <v>189.46</v>
      </c>
    </row>
    <row r="16" spans="1:9" ht="15.6" x14ac:dyDescent="0.3">
      <c r="A16" s="9">
        <v>45260</v>
      </c>
      <c r="B16" s="11">
        <v>185.77</v>
      </c>
      <c r="C16" s="11">
        <v>219.98</v>
      </c>
      <c r="D16" s="11">
        <v>99.01</v>
      </c>
      <c r="E16" s="11">
        <v>192.23</v>
      </c>
      <c r="F16" s="11">
        <v>91.8</v>
      </c>
      <c r="G16" s="11">
        <v>98.41</v>
      </c>
      <c r="H16" s="11">
        <v>194.47</v>
      </c>
      <c r="I16" s="11">
        <v>189.76</v>
      </c>
    </row>
    <row r="17" spans="1:9" ht="15.6" x14ac:dyDescent="0.3">
      <c r="A17" s="9">
        <v>45351</v>
      </c>
      <c r="B17" s="11">
        <v>185.81</v>
      </c>
      <c r="C17" s="11">
        <v>219.95</v>
      </c>
      <c r="D17" s="11">
        <v>99.02</v>
      </c>
      <c r="E17" s="11">
        <v>192.52</v>
      </c>
      <c r="F17" s="11">
        <v>91.84</v>
      </c>
      <c r="G17" s="11">
        <v>98.64</v>
      </c>
      <c r="H17" s="11">
        <v>194.59</v>
      </c>
      <c r="I17" s="11">
        <v>190</v>
      </c>
    </row>
    <row r="18" spans="1:9" ht="15.6" x14ac:dyDescent="0.3">
      <c r="A18" s="9">
        <v>45443</v>
      </c>
      <c r="B18" s="11">
        <v>202.28</v>
      </c>
      <c r="C18" s="11">
        <v>238.87</v>
      </c>
      <c r="D18" s="11">
        <v>107.35</v>
      </c>
      <c r="E18" s="11">
        <v>209.04</v>
      </c>
      <c r="F18" s="11">
        <v>99.68</v>
      </c>
      <c r="G18" s="11">
        <v>107.01</v>
      </c>
      <c r="H18" s="11">
        <v>211.34</v>
      </c>
      <c r="I18" s="11">
        <v>206.88</v>
      </c>
    </row>
    <row r="19" spans="1:9" ht="15.6" x14ac:dyDescent="0.3">
      <c r="A19" s="9">
        <v>45535</v>
      </c>
      <c r="B19" s="11">
        <v>202.3</v>
      </c>
      <c r="C19" s="11">
        <v>238.87</v>
      </c>
      <c r="D19" s="11">
        <v>107.35</v>
      </c>
      <c r="E19" s="11">
        <v>209.22</v>
      </c>
      <c r="F19" s="11">
        <v>99.81</v>
      </c>
      <c r="G19" s="11">
        <v>107</v>
      </c>
      <c r="H19" s="11">
        <v>211.45</v>
      </c>
      <c r="I19" s="11">
        <v>207.15</v>
      </c>
    </row>
    <row r="20" spans="1:9" ht="15.6" x14ac:dyDescent="0.3">
      <c r="A20" s="9">
        <v>45626</v>
      </c>
      <c r="B20" s="11">
        <v>202.37</v>
      </c>
      <c r="C20" s="11">
        <v>238.91</v>
      </c>
      <c r="D20" s="11">
        <v>107.33</v>
      </c>
      <c r="E20" s="11">
        <v>209.68</v>
      </c>
      <c r="F20" s="11">
        <v>99.9</v>
      </c>
      <c r="G20" s="11">
        <v>106.81</v>
      </c>
      <c r="H20" s="11">
        <v>211.6</v>
      </c>
      <c r="I20" s="11">
        <v>207.44</v>
      </c>
    </row>
    <row r="21" spans="1:9" ht="15.6" x14ac:dyDescent="0.3">
      <c r="A21" s="9">
        <v>45716</v>
      </c>
      <c r="B21" s="11">
        <v>202.33</v>
      </c>
      <c r="C21" s="11">
        <v>238.93</v>
      </c>
      <c r="D21" s="11">
        <v>107.32</v>
      </c>
      <c r="E21" s="11">
        <v>209.86</v>
      </c>
      <c r="F21" s="11">
        <v>99.88</v>
      </c>
      <c r="G21" s="11">
        <v>107.24</v>
      </c>
      <c r="H21" s="11">
        <v>211.69</v>
      </c>
      <c r="I21" s="11">
        <v>207.65</v>
      </c>
    </row>
    <row r="22" spans="1:9" ht="15.6" x14ac:dyDescent="0.3">
      <c r="A22" s="9">
        <v>45808</v>
      </c>
      <c r="B22" s="11">
        <v>209.88</v>
      </c>
      <c r="C22" s="11">
        <v>247.25</v>
      </c>
      <c r="D22" s="11">
        <v>111.59</v>
      </c>
      <c r="E22" s="11">
        <v>217.61</v>
      </c>
      <c r="F22" s="11">
        <v>103.91</v>
      </c>
      <c r="G22" s="11">
        <v>111.6</v>
      </c>
      <c r="H22" s="11">
        <v>220.42</v>
      </c>
      <c r="I22" s="11">
        <v>215.81</v>
      </c>
    </row>
    <row r="23" spans="1:9" ht="15.6" x14ac:dyDescent="0.3">
      <c r="A23" s="9">
        <v>45900</v>
      </c>
      <c r="B23" s="11">
        <v>209.9</v>
      </c>
      <c r="C23" s="11">
        <v>247.22</v>
      </c>
      <c r="D23" s="11">
        <v>111.6</v>
      </c>
      <c r="E23" s="11">
        <v>217.96</v>
      </c>
      <c r="F23" s="11">
        <v>103.97</v>
      </c>
      <c r="G23" s="11">
        <v>111.53</v>
      </c>
      <c r="H23" s="11">
        <v>220.64</v>
      </c>
      <c r="I23" s="11">
        <v>216.19</v>
      </c>
    </row>
    <row r="24" spans="1:9" ht="15.6" x14ac:dyDescent="0.3">
      <c r="A24" s="9">
        <v>45991</v>
      </c>
      <c r="B24" s="11">
        <v>209.9</v>
      </c>
      <c r="C24" s="11">
        <v>247.22</v>
      </c>
      <c r="D24" s="11">
        <v>111.6</v>
      </c>
      <c r="E24" s="11">
        <v>218.31</v>
      </c>
      <c r="F24" s="11">
        <v>103.96</v>
      </c>
      <c r="G24" s="11">
        <v>111.66</v>
      </c>
      <c r="H24" s="11">
        <v>220.76</v>
      </c>
      <c r="I24" s="11">
        <v>216.47</v>
      </c>
    </row>
    <row r="25" spans="1:9" ht="15.6" x14ac:dyDescent="0.3">
      <c r="A25" s="9">
        <v>46081</v>
      </c>
      <c r="B25" s="11">
        <v>209.92</v>
      </c>
      <c r="C25" s="11">
        <v>247.22</v>
      </c>
      <c r="D25" s="11">
        <v>111.58</v>
      </c>
      <c r="E25" s="11">
        <v>218.62</v>
      </c>
      <c r="F25" s="11">
        <v>103.99</v>
      </c>
      <c r="G25" s="11">
        <v>111.7</v>
      </c>
      <c r="H25" s="11">
        <v>220.84</v>
      </c>
      <c r="I25" s="11">
        <v>216.74</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2"/>
  <sheetViews>
    <sheetView workbookViewId="0"/>
  </sheetViews>
  <sheetFormatPr defaultColWidth="11.54296875" defaultRowHeight="15" x14ac:dyDescent="0.25"/>
  <cols>
    <col min="1" max="1" width="23.6328125" customWidth="1"/>
    <col min="2" max="10" width="13.6328125" customWidth="1"/>
  </cols>
  <sheetData>
    <row r="1" spans="1:10" ht="15.6" x14ac:dyDescent="0.3">
      <c r="A1" s="3" t="s">
        <v>131</v>
      </c>
    </row>
    <row r="2" spans="1:10" x14ac:dyDescent="0.25">
      <c r="A2" t="s">
        <v>93</v>
      </c>
    </row>
    <row r="3" spans="1:10" x14ac:dyDescent="0.25">
      <c r="A3" s="2" t="str">
        <f>HYPERLINK("#'Contents'!A12", "Return to table of contents")</f>
        <v>Return to table of contents</v>
      </c>
    </row>
    <row r="4" spans="1:10" ht="62.4" x14ac:dyDescent="0.3">
      <c r="A4" s="4" t="s">
        <v>132</v>
      </c>
      <c r="B4" s="8" t="s">
        <v>94</v>
      </c>
      <c r="C4" s="8" t="s">
        <v>95</v>
      </c>
      <c r="D4" s="8" t="s">
        <v>96</v>
      </c>
      <c r="E4" s="8" t="s">
        <v>97</v>
      </c>
      <c r="F4" s="8" t="s">
        <v>98</v>
      </c>
      <c r="G4" s="8" t="s">
        <v>99</v>
      </c>
      <c r="H4" s="8" t="s">
        <v>100</v>
      </c>
      <c r="I4" s="8" t="s">
        <v>133</v>
      </c>
      <c r="J4" s="8" t="s">
        <v>102</v>
      </c>
    </row>
    <row r="5" spans="1:10" ht="15.6" x14ac:dyDescent="0.3">
      <c r="A5" s="4" t="s">
        <v>134</v>
      </c>
      <c r="B5" s="10">
        <v>110</v>
      </c>
      <c r="C5" s="10">
        <v>0</v>
      </c>
      <c r="D5" s="10">
        <v>0</v>
      </c>
      <c r="E5" s="10">
        <v>0</v>
      </c>
      <c r="F5" s="10">
        <v>0</v>
      </c>
      <c r="G5" s="10">
        <v>0</v>
      </c>
      <c r="H5" s="10">
        <v>30</v>
      </c>
      <c r="I5" s="10">
        <v>50</v>
      </c>
      <c r="J5" s="10">
        <v>210</v>
      </c>
    </row>
    <row r="6" spans="1:10" ht="15.6" x14ac:dyDescent="0.3">
      <c r="A6" s="4" t="s">
        <v>135</v>
      </c>
      <c r="B6" s="10">
        <v>140</v>
      </c>
      <c r="C6" s="10">
        <v>0</v>
      </c>
      <c r="D6" s="10">
        <v>10</v>
      </c>
      <c r="E6" s="10">
        <v>0</v>
      </c>
      <c r="F6" s="10">
        <v>20</v>
      </c>
      <c r="G6" s="10">
        <v>0</v>
      </c>
      <c r="H6" s="10">
        <v>80</v>
      </c>
      <c r="I6" s="10">
        <v>0</v>
      </c>
      <c r="J6" s="10">
        <v>250</v>
      </c>
    </row>
    <row r="7" spans="1:10" ht="15.6" x14ac:dyDescent="0.3">
      <c r="A7" s="4" t="s">
        <v>136</v>
      </c>
      <c r="B7" s="10">
        <v>240</v>
      </c>
      <c r="C7" s="10">
        <v>0</v>
      </c>
      <c r="D7" s="10">
        <v>20</v>
      </c>
      <c r="E7" s="10">
        <v>10</v>
      </c>
      <c r="F7" s="10">
        <v>20</v>
      </c>
      <c r="G7" s="10">
        <v>0</v>
      </c>
      <c r="H7" s="10">
        <v>100</v>
      </c>
      <c r="I7" s="10">
        <v>0</v>
      </c>
      <c r="J7" s="10">
        <v>400</v>
      </c>
    </row>
    <row r="8" spans="1:10" ht="15.6" x14ac:dyDescent="0.3">
      <c r="A8" s="4" t="s">
        <v>137</v>
      </c>
      <c r="B8" s="10">
        <v>270</v>
      </c>
      <c r="C8" s="10">
        <v>10</v>
      </c>
      <c r="D8" s="10">
        <v>30</v>
      </c>
      <c r="E8" s="10">
        <v>10</v>
      </c>
      <c r="F8" s="10">
        <v>30</v>
      </c>
      <c r="G8" s="10">
        <v>0</v>
      </c>
      <c r="H8" s="10">
        <v>620</v>
      </c>
      <c r="I8" s="10">
        <v>0</v>
      </c>
      <c r="J8" s="10">
        <v>960</v>
      </c>
    </row>
    <row r="9" spans="1:10" ht="15.6" x14ac:dyDescent="0.3">
      <c r="A9" s="4" t="s">
        <v>138</v>
      </c>
      <c r="B9" s="10">
        <v>320</v>
      </c>
      <c r="C9" s="10">
        <v>10</v>
      </c>
      <c r="D9" s="10">
        <v>50</v>
      </c>
      <c r="E9" s="10">
        <v>10</v>
      </c>
      <c r="F9" s="10">
        <v>60</v>
      </c>
      <c r="G9" s="10">
        <v>0</v>
      </c>
      <c r="H9" s="10">
        <v>780</v>
      </c>
      <c r="I9" s="10">
        <v>0</v>
      </c>
      <c r="J9" s="10">
        <v>1240</v>
      </c>
    </row>
    <row r="10" spans="1:10" ht="15.6" x14ac:dyDescent="0.3">
      <c r="A10" s="4" t="s">
        <v>139</v>
      </c>
      <c r="B10" s="10">
        <v>7750</v>
      </c>
      <c r="C10" s="10">
        <v>260</v>
      </c>
      <c r="D10" s="10">
        <v>8040</v>
      </c>
      <c r="E10" s="10">
        <v>320</v>
      </c>
      <c r="F10" s="10">
        <v>1610</v>
      </c>
      <c r="G10" s="10">
        <v>2110</v>
      </c>
      <c r="H10" s="10">
        <v>3000</v>
      </c>
      <c r="I10" s="10">
        <v>0</v>
      </c>
      <c r="J10" s="10">
        <v>23090</v>
      </c>
    </row>
    <row r="11" spans="1:10" ht="15.6" x14ac:dyDescent="0.3">
      <c r="A11" s="4" t="s">
        <v>140</v>
      </c>
      <c r="B11" s="10">
        <v>109880</v>
      </c>
      <c r="C11" s="10">
        <v>48580</v>
      </c>
      <c r="D11" s="10">
        <v>110</v>
      </c>
      <c r="E11" s="10">
        <v>5000</v>
      </c>
      <c r="F11" s="10">
        <v>0</v>
      </c>
      <c r="G11" s="10">
        <v>60</v>
      </c>
      <c r="H11" s="10">
        <v>145150</v>
      </c>
      <c r="I11" s="10">
        <v>0</v>
      </c>
      <c r="J11" s="10">
        <v>308770</v>
      </c>
    </row>
    <row r="12" spans="1:10" ht="15.6" x14ac:dyDescent="0.3">
      <c r="A12" s="4" t="s">
        <v>102</v>
      </c>
      <c r="B12" s="10">
        <v>118710</v>
      </c>
      <c r="C12" s="10">
        <v>48870</v>
      </c>
      <c r="D12" s="10">
        <v>8260</v>
      </c>
      <c r="E12" s="10">
        <v>5360</v>
      </c>
      <c r="F12" s="10">
        <v>1730</v>
      </c>
      <c r="G12" s="10">
        <v>2170</v>
      </c>
      <c r="H12" s="10">
        <v>149760</v>
      </c>
      <c r="I12" s="10">
        <v>50</v>
      </c>
      <c r="J12" s="10">
        <v>334910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User Feedback</vt:lpstr>
      <vt:lpstr>General Info</vt:lpstr>
      <vt:lpstr>Contents</vt:lpstr>
      <vt:lpstr>Notes</vt:lpstr>
      <vt:lpstr>Table 1</vt:lpstr>
      <vt:lpstr>Table 2</vt:lpstr>
      <vt:lpstr>Table 3</vt:lpstr>
      <vt:lpstr>Table 4</vt:lpstr>
      <vt:lpstr>Table 5</vt:lpstr>
      <vt:lpstr>Table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Pension - February 2026</dc:title>
  <dc:subject>State Pension</dc:subject>
  <dc:creator>DfC Analytics Division</dc:creator>
  <cp:lastModifiedBy>Doran, Jim (DfC)</cp:lastModifiedBy>
  <dcterms:created xsi:type="dcterms:W3CDTF">2026-05-06T11:22:33Z</dcterms:created>
  <dcterms:modified xsi:type="dcterms:W3CDTF">2026-05-22T09:06:33Z</dcterms:modified>
  <cp:category>Benefit Statistics for Northern Ireland</cp:category>
</cp:coreProperties>
</file>